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4040" windowHeight="4800"/>
  </bookViews>
  <sheets>
    <sheet name="MT TEMPORALES OCTUBRE 2023" sheetId="2" r:id="rId1"/>
  </sheets>
  <definedNames>
    <definedName name="_xlnm._FilterDatabase" localSheetId="0" hidden="1">'MT TEMPORALES OCTUBRE 2023'!$B$4:$U$231</definedName>
    <definedName name="_xlnm.Print_Area" localSheetId="0">'MT TEMPORALES OCTUBRE 2023'!$A$1:$U$289</definedName>
    <definedName name="_xlnm.Print_Titles" localSheetId="0">'MT TEMPORALES OCTUBRE 2023'!$1:$6</definedName>
  </definedNames>
  <calcPr calcId="162913"/>
</workbook>
</file>

<file path=xl/calcChain.xml><?xml version="1.0" encoding="utf-8"?>
<calcChain xmlns="http://schemas.openxmlformats.org/spreadsheetml/2006/main">
  <c r="L250" i="2" l="1"/>
  <c r="M250" i="2"/>
  <c r="N250" i="2"/>
  <c r="O250" i="2"/>
  <c r="P250" i="2"/>
  <c r="L194" i="2"/>
  <c r="M194" i="2"/>
  <c r="N194" i="2"/>
  <c r="O194" i="2"/>
  <c r="P194" i="2"/>
  <c r="L156" i="2"/>
  <c r="M156" i="2"/>
  <c r="N156" i="2"/>
  <c r="O156" i="2"/>
  <c r="P156" i="2"/>
  <c r="Q250" i="2" l="1"/>
  <c r="R250" i="2"/>
  <c r="T250" i="2" s="1"/>
  <c r="R156" i="2"/>
  <c r="T156" i="2" s="1"/>
  <c r="S250" i="2"/>
  <c r="S156" i="2"/>
  <c r="R194" i="2"/>
  <c r="T194" i="2" s="1"/>
  <c r="S194" i="2"/>
  <c r="Q194" i="2"/>
  <c r="Q156" i="2"/>
  <c r="L205" i="2"/>
  <c r="R205" i="2" s="1"/>
  <c r="T205" i="2" s="1"/>
  <c r="M205" i="2"/>
  <c r="N205" i="2"/>
  <c r="O205" i="2"/>
  <c r="P205" i="2"/>
  <c r="S205" i="2" l="1"/>
  <c r="Q205" i="2"/>
  <c r="P54" i="2"/>
  <c r="O54" i="2"/>
  <c r="Q54" i="2" s="1"/>
  <c r="N54" i="2"/>
  <c r="M54" i="2"/>
  <c r="L54" i="2"/>
  <c r="L118" i="2"/>
  <c r="M118" i="2"/>
  <c r="N118" i="2"/>
  <c r="O118" i="2"/>
  <c r="P118" i="2"/>
  <c r="S118" i="2" l="1"/>
  <c r="Q118" i="2"/>
  <c r="R118" i="2"/>
  <c r="T118" i="2" s="1"/>
  <c r="R54" i="2"/>
  <c r="T54" i="2" s="1"/>
  <c r="S54" i="2"/>
  <c r="L248" i="2"/>
  <c r="M248" i="2"/>
  <c r="N248" i="2"/>
  <c r="O248" i="2"/>
  <c r="P248" i="2"/>
  <c r="L249" i="2"/>
  <c r="M249" i="2"/>
  <c r="N249" i="2"/>
  <c r="O249" i="2"/>
  <c r="P249" i="2"/>
  <c r="L251" i="2"/>
  <c r="M251" i="2"/>
  <c r="N251" i="2"/>
  <c r="O251" i="2"/>
  <c r="P251" i="2"/>
  <c r="L252" i="2"/>
  <c r="M252" i="2"/>
  <c r="N252" i="2"/>
  <c r="O252" i="2"/>
  <c r="P252" i="2"/>
  <c r="L247" i="2"/>
  <c r="M247" i="2"/>
  <c r="N247" i="2"/>
  <c r="O247" i="2"/>
  <c r="P247" i="2"/>
  <c r="L199" i="2"/>
  <c r="M199" i="2"/>
  <c r="N199" i="2"/>
  <c r="O199" i="2"/>
  <c r="P199" i="2"/>
  <c r="L246" i="2"/>
  <c r="M246" i="2"/>
  <c r="N246" i="2"/>
  <c r="O246" i="2"/>
  <c r="P246" i="2"/>
  <c r="L245" i="2"/>
  <c r="M245" i="2"/>
  <c r="N245" i="2"/>
  <c r="O245" i="2"/>
  <c r="P245" i="2"/>
  <c r="Q248" i="2" l="1"/>
  <c r="R251" i="2"/>
  <c r="T251" i="2" s="1"/>
  <c r="S248" i="2"/>
  <c r="S249" i="2"/>
  <c r="Q249" i="2"/>
  <c r="R248" i="2"/>
  <c r="T248" i="2" s="1"/>
  <c r="R249" i="2"/>
  <c r="T249" i="2" s="1"/>
  <c r="Q252" i="2"/>
  <c r="S251" i="2"/>
  <c r="Q251" i="2"/>
  <c r="R252" i="2"/>
  <c r="T252" i="2" s="1"/>
  <c r="S252" i="2"/>
  <c r="S247" i="2"/>
  <c r="Q247" i="2"/>
  <c r="S199" i="2"/>
  <c r="Q199" i="2"/>
  <c r="R247" i="2"/>
  <c r="T247" i="2" s="1"/>
  <c r="R199" i="2"/>
  <c r="T199" i="2" s="1"/>
  <c r="S246" i="2"/>
  <c r="Q246" i="2"/>
  <c r="R246" i="2"/>
  <c r="T246" i="2" s="1"/>
  <c r="R245" i="2"/>
  <c r="T245" i="2" s="1"/>
  <c r="S245" i="2"/>
  <c r="Q245" i="2"/>
  <c r="P40" i="2"/>
  <c r="O40" i="2"/>
  <c r="N40" i="2"/>
  <c r="M40" i="2"/>
  <c r="L40" i="2"/>
  <c r="P36" i="2"/>
  <c r="O36" i="2"/>
  <c r="N36" i="2"/>
  <c r="M36" i="2"/>
  <c r="L36" i="2"/>
  <c r="P35" i="2"/>
  <c r="O35" i="2"/>
  <c r="N35" i="2"/>
  <c r="M35" i="2"/>
  <c r="L35" i="2"/>
  <c r="S36" i="2" l="1"/>
  <c r="Q40" i="2"/>
  <c r="R35" i="2"/>
  <c r="T35" i="2" s="1"/>
  <c r="S35" i="2"/>
  <c r="R40" i="2"/>
  <c r="T40" i="2" s="1"/>
  <c r="R36" i="2"/>
  <c r="T36" i="2" s="1"/>
  <c r="S40" i="2"/>
  <c r="Q36" i="2"/>
  <c r="Q35" i="2"/>
  <c r="L126" i="2"/>
  <c r="M126" i="2"/>
  <c r="N126" i="2"/>
  <c r="O126" i="2"/>
  <c r="P126" i="2"/>
  <c r="L49" i="2"/>
  <c r="M49" i="2"/>
  <c r="N49" i="2"/>
  <c r="O49" i="2"/>
  <c r="P49" i="2"/>
  <c r="R126" i="2" l="1"/>
  <c r="T126" i="2" s="1"/>
  <c r="R49" i="2"/>
  <c r="T49" i="2" s="1"/>
  <c r="S126" i="2"/>
  <c r="Q49" i="2"/>
  <c r="Q126" i="2"/>
  <c r="S49" i="2"/>
  <c r="L172" i="2"/>
  <c r="M172" i="2"/>
  <c r="N172" i="2"/>
  <c r="O172" i="2"/>
  <c r="P172" i="2"/>
  <c r="L186" i="2"/>
  <c r="M186" i="2"/>
  <c r="N186" i="2"/>
  <c r="O186" i="2"/>
  <c r="P186" i="2"/>
  <c r="P27" i="2"/>
  <c r="O27" i="2"/>
  <c r="N27" i="2"/>
  <c r="M27" i="2"/>
  <c r="L27" i="2"/>
  <c r="L26" i="2"/>
  <c r="M26" i="2"/>
  <c r="N26" i="2"/>
  <c r="O26" i="2"/>
  <c r="P26" i="2"/>
  <c r="R172" i="2" l="1"/>
  <c r="T172" i="2" s="1"/>
  <c r="Q186" i="2"/>
  <c r="R27" i="2"/>
  <c r="T27" i="2" s="1"/>
  <c r="Q27" i="2"/>
  <c r="S27" i="2"/>
  <c r="S172" i="2"/>
  <c r="S186" i="2"/>
  <c r="Q172" i="2"/>
  <c r="R186" i="2"/>
  <c r="T186" i="2" s="1"/>
  <c r="Q26" i="2"/>
  <c r="S26" i="2"/>
  <c r="R26" i="2"/>
  <c r="T26" i="2" s="1"/>
  <c r="R62" i="2" l="1"/>
  <c r="T62" i="2" s="1"/>
  <c r="Q62" i="2"/>
  <c r="P62" i="2"/>
  <c r="M62" i="2"/>
  <c r="S62" i="2" l="1"/>
  <c r="M9" i="2"/>
  <c r="R9" i="2"/>
  <c r="T9" i="2" s="1"/>
  <c r="Q9" i="2"/>
  <c r="P9" i="2"/>
  <c r="S9" i="2" l="1"/>
  <c r="L238" i="2"/>
  <c r="R238" i="2" s="1"/>
  <c r="M238" i="2"/>
  <c r="N238" i="2"/>
  <c r="O238" i="2"/>
  <c r="P238" i="2"/>
  <c r="T238" i="2" l="1"/>
  <c r="Q238" i="2"/>
  <c r="S238" i="2"/>
  <c r="P105" i="2"/>
  <c r="O105" i="2"/>
  <c r="N105" i="2"/>
  <c r="M105" i="2"/>
  <c r="L105" i="2"/>
  <c r="P8" i="2"/>
  <c r="O8" i="2"/>
  <c r="N8" i="2"/>
  <c r="M8" i="2"/>
  <c r="L8" i="2"/>
  <c r="S8" i="2" l="1"/>
  <c r="Q105" i="2"/>
  <c r="S105" i="2"/>
  <c r="Q8" i="2"/>
  <c r="R105" i="2"/>
  <c r="T105" i="2" s="1"/>
  <c r="R8" i="2"/>
  <c r="T8" i="2" s="1"/>
  <c r="L147" i="2"/>
  <c r="M147" i="2"/>
  <c r="N147" i="2"/>
  <c r="O147" i="2"/>
  <c r="P147" i="2"/>
  <c r="R147" i="2" l="1"/>
  <c r="T147" i="2" s="1"/>
  <c r="S147" i="2"/>
  <c r="Q147" i="2"/>
  <c r="O10" i="2" l="1"/>
  <c r="O52" i="2"/>
  <c r="O58" i="2"/>
  <c r="L10" i="2"/>
  <c r="L7" i="2"/>
  <c r="L52" i="2"/>
  <c r="L61" i="2"/>
  <c r="L70" i="2"/>
  <c r="L69" i="2"/>
  <c r="L68" i="2"/>
  <c r="L67" i="2"/>
  <c r="L65" i="2"/>
  <c r="L125" i="2"/>
  <c r="L124" i="2"/>
  <c r="M125" i="2"/>
  <c r="N125" i="2"/>
  <c r="O125" i="2"/>
  <c r="P125" i="2"/>
  <c r="L11" i="2"/>
  <c r="M11" i="2"/>
  <c r="N11" i="2"/>
  <c r="O11" i="2"/>
  <c r="P11" i="2"/>
  <c r="L116" i="2"/>
  <c r="M116" i="2"/>
  <c r="N116" i="2"/>
  <c r="O116" i="2"/>
  <c r="P116" i="2"/>
  <c r="P72" i="2"/>
  <c r="S72" i="2" s="1"/>
  <c r="L72" i="2"/>
  <c r="O72" i="2"/>
  <c r="P109" i="2"/>
  <c r="O109" i="2"/>
  <c r="N109" i="2"/>
  <c r="M109" i="2"/>
  <c r="L109" i="2"/>
  <c r="Q11" i="2" l="1"/>
  <c r="Q116" i="2"/>
  <c r="S109" i="2"/>
  <c r="R125" i="2"/>
  <c r="T125" i="2" s="1"/>
  <c r="S125" i="2"/>
  <c r="Q125" i="2"/>
  <c r="R72" i="2"/>
  <c r="T72" i="2" s="1"/>
  <c r="R116" i="2"/>
  <c r="T116" i="2" s="1"/>
  <c r="R11" i="2"/>
  <c r="T11" i="2" s="1"/>
  <c r="S11" i="2"/>
  <c r="S116" i="2"/>
  <c r="Q72" i="2"/>
  <c r="Q109" i="2"/>
  <c r="R109" i="2"/>
  <c r="T109" i="2" s="1"/>
  <c r="L42" i="2" l="1"/>
  <c r="M42" i="2"/>
  <c r="N42" i="2"/>
  <c r="O42" i="2"/>
  <c r="P42" i="2"/>
  <c r="L44" i="2"/>
  <c r="M44" i="2"/>
  <c r="N44" i="2"/>
  <c r="O44" i="2"/>
  <c r="P44" i="2"/>
  <c r="L95" i="2"/>
  <c r="M95" i="2"/>
  <c r="N95" i="2"/>
  <c r="O95" i="2"/>
  <c r="P95" i="2"/>
  <c r="L111" i="2"/>
  <c r="M111" i="2"/>
  <c r="N111" i="2"/>
  <c r="O111" i="2"/>
  <c r="P111" i="2"/>
  <c r="L96" i="2"/>
  <c r="M96" i="2"/>
  <c r="N96" i="2"/>
  <c r="O96" i="2"/>
  <c r="P96" i="2"/>
  <c r="L58" i="2"/>
  <c r="R58" i="2" s="1"/>
  <c r="T58" i="2" s="1"/>
  <c r="M58" i="2"/>
  <c r="N58" i="2"/>
  <c r="P58" i="2"/>
  <c r="L55" i="2"/>
  <c r="R55" i="2" s="1"/>
  <c r="T55" i="2" s="1"/>
  <c r="P55" i="2"/>
  <c r="N55" i="2"/>
  <c r="M55" i="2"/>
  <c r="Q95" i="2" l="1"/>
  <c r="Q111" i="2"/>
  <c r="Q96" i="2"/>
  <c r="S96" i="2"/>
  <c r="S111" i="2"/>
  <c r="R42" i="2"/>
  <c r="T42" i="2" s="1"/>
  <c r="S44" i="2"/>
  <c r="Q44" i="2"/>
  <c r="R111" i="2"/>
  <c r="T111" i="2" s="1"/>
  <c r="S95" i="2"/>
  <c r="R44" i="2"/>
  <c r="T44" i="2" s="1"/>
  <c r="S42" i="2"/>
  <c r="Q42" i="2"/>
  <c r="R95" i="2"/>
  <c r="T95" i="2" s="1"/>
  <c r="S58" i="2"/>
  <c r="R96" i="2"/>
  <c r="T96" i="2" s="1"/>
  <c r="S55" i="2"/>
  <c r="Q58" i="2"/>
  <c r="Q55" i="2"/>
  <c r="K254" i="2" l="1"/>
  <c r="J254" i="2"/>
  <c r="I254" i="2"/>
  <c r="M65" i="2" l="1"/>
  <c r="N65" i="2"/>
  <c r="O65" i="2"/>
  <c r="P65" i="2"/>
  <c r="L88" i="2"/>
  <c r="M88" i="2"/>
  <c r="N88" i="2"/>
  <c r="O88" i="2"/>
  <c r="P88" i="2"/>
  <c r="M70" i="2"/>
  <c r="N70" i="2"/>
  <c r="O70" i="2"/>
  <c r="Q70" i="2" s="1"/>
  <c r="P70" i="2"/>
  <c r="R70" i="2" l="1"/>
  <c r="T70" i="2" s="1"/>
  <c r="R88" i="2"/>
  <c r="T88" i="2" s="1"/>
  <c r="S88" i="2"/>
  <c r="S65" i="2"/>
  <c r="Q65" i="2"/>
  <c r="R65" i="2"/>
  <c r="T65" i="2" s="1"/>
  <c r="Q88" i="2"/>
  <c r="S70" i="2"/>
  <c r="L73" i="2"/>
  <c r="M73" i="2"/>
  <c r="N73" i="2"/>
  <c r="O73" i="2"/>
  <c r="P73" i="2"/>
  <c r="P7" i="2"/>
  <c r="R7" i="2"/>
  <c r="T7" i="2" s="1"/>
  <c r="N7" i="2"/>
  <c r="M7" i="2"/>
  <c r="L38" i="2"/>
  <c r="M38" i="2"/>
  <c r="N38" i="2"/>
  <c r="O38" i="2"/>
  <c r="P38" i="2"/>
  <c r="L152" i="2"/>
  <c r="M152" i="2"/>
  <c r="N152" i="2"/>
  <c r="O152" i="2"/>
  <c r="P152" i="2"/>
  <c r="L34" i="2"/>
  <c r="M34" i="2"/>
  <c r="N34" i="2"/>
  <c r="O34" i="2"/>
  <c r="P34" i="2"/>
  <c r="L48" i="2"/>
  <c r="M48" i="2"/>
  <c r="N48" i="2"/>
  <c r="O48" i="2"/>
  <c r="P48" i="2"/>
  <c r="P136" i="2"/>
  <c r="O136" i="2"/>
  <c r="N136" i="2"/>
  <c r="M136" i="2"/>
  <c r="L136" i="2"/>
  <c r="L234" i="2"/>
  <c r="M234" i="2"/>
  <c r="N234" i="2"/>
  <c r="O234" i="2"/>
  <c r="P234" i="2"/>
  <c r="L146" i="2"/>
  <c r="M146" i="2"/>
  <c r="N146" i="2"/>
  <c r="O146" i="2"/>
  <c r="P146" i="2"/>
  <c r="S7" i="2" l="1"/>
  <c r="S73" i="2"/>
  <c r="Q73" i="2"/>
  <c r="R73" i="2"/>
  <c r="T73" i="2" s="1"/>
  <c r="Q7" i="2"/>
  <c r="Q38" i="2"/>
  <c r="Q152" i="2"/>
  <c r="Q34" i="2"/>
  <c r="R38" i="2"/>
  <c r="T38" i="2" s="1"/>
  <c r="S38" i="2"/>
  <c r="R152" i="2"/>
  <c r="T152" i="2" s="1"/>
  <c r="S152" i="2"/>
  <c r="S34" i="2"/>
  <c r="Q136" i="2"/>
  <c r="Q48" i="2"/>
  <c r="R34" i="2"/>
  <c r="T34" i="2" s="1"/>
  <c r="S48" i="2"/>
  <c r="S234" i="2"/>
  <c r="S146" i="2"/>
  <c r="Q234" i="2"/>
  <c r="R48" i="2"/>
  <c r="T48" i="2" s="1"/>
  <c r="Q146" i="2"/>
  <c r="R136" i="2"/>
  <c r="T136" i="2" s="1"/>
  <c r="S136" i="2"/>
  <c r="R234" i="2"/>
  <c r="T234" i="2" s="1"/>
  <c r="R146" i="2"/>
  <c r="T146" i="2" s="1"/>
  <c r="L202" i="2" l="1"/>
  <c r="M202" i="2"/>
  <c r="N202" i="2"/>
  <c r="O202" i="2"/>
  <c r="P202" i="2"/>
  <c r="L21" i="2"/>
  <c r="M21" i="2"/>
  <c r="N21" i="2"/>
  <c r="O21" i="2"/>
  <c r="P21" i="2"/>
  <c r="L25" i="2"/>
  <c r="M25" i="2"/>
  <c r="N25" i="2"/>
  <c r="O25" i="2"/>
  <c r="P25" i="2"/>
  <c r="Q202" i="2" l="1"/>
  <c r="S202" i="2"/>
  <c r="Q21" i="2"/>
  <c r="S21" i="2"/>
  <c r="R202" i="2"/>
  <c r="T202" i="2" s="1"/>
  <c r="R21" i="2"/>
  <c r="T21" i="2" s="1"/>
  <c r="Q25" i="2"/>
  <c r="R25" i="2"/>
  <c r="T25" i="2" s="1"/>
  <c r="S25" i="2"/>
  <c r="L151" i="2"/>
  <c r="M151" i="2"/>
  <c r="N151" i="2"/>
  <c r="O151" i="2"/>
  <c r="P151" i="2"/>
  <c r="S151" i="2" l="1"/>
  <c r="Q151" i="2"/>
  <c r="R151" i="2"/>
  <c r="T151" i="2" s="1"/>
  <c r="M69" i="2"/>
  <c r="N69" i="2"/>
  <c r="O69" i="2"/>
  <c r="Q69" i="2" s="1"/>
  <c r="P69" i="2"/>
  <c r="L103" i="2"/>
  <c r="M103" i="2"/>
  <c r="N103" i="2"/>
  <c r="O103" i="2"/>
  <c r="P103" i="2"/>
  <c r="S69" i="2" l="1"/>
  <c r="R69" i="2"/>
  <c r="T69" i="2" s="1"/>
  <c r="Q103" i="2"/>
  <c r="S103" i="2"/>
  <c r="R103" i="2"/>
  <c r="T103" i="2" s="1"/>
  <c r="L135" i="2" l="1"/>
  <c r="M135" i="2"/>
  <c r="N135" i="2"/>
  <c r="O135" i="2"/>
  <c r="P135" i="2"/>
  <c r="R52" i="2"/>
  <c r="T52" i="2" s="1"/>
  <c r="M52" i="2"/>
  <c r="N52" i="2"/>
  <c r="P52" i="2"/>
  <c r="R135" i="2" l="1"/>
  <c r="T135" i="2" s="1"/>
  <c r="S135" i="2"/>
  <c r="S52" i="2"/>
  <c r="Q135" i="2"/>
  <c r="Q52" i="2"/>
  <c r="L244" i="2"/>
  <c r="M244" i="2"/>
  <c r="N244" i="2"/>
  <c r="O244" i="2"/>
  <c r="P244" i="2"/>
  <c r="L243" i="2"/>
  <c r="M243" i="2"/>
  <c r="N243" i="2"/>
  <c r="O243" i="2"/>
  <c r="P243" i="2"/>
  <c r="R244" i="2" l="1"/>
  <c r="T244" i="2" s="1"/>
  <c r="S244" i="2"/>
  <c r="Q244" i="2"/>
  <c r="Q243" i="2"/>
  <c r="S243" i="2"/>
  <c r="R243" i="2"/>
  <c r="T243" i="2" s="1"/>
  <c r="L185" i="2"/>
  <c r="M185" i="2"/>
  <c r="N185" i="2"/>
  <c r="O185" i="2"/>
  <c r="P185" i="2"/>
  <c r="L183" i="2"/>
  <c r="M183" i="2"/>
  <c r="N183" i="2"/>
  <c r="O183" i="2"/>
  <c r="P183" i="2"/>
  <c r="L165" i="2"/>
  <c r="M165" i="2"/>
  <c r="N165" i="2"/>
  <c r="O165" i="2"/>
  <c r="P165" i="2"/>
  <c r="L134" i="2"/>
  <c r="M134" i="2"/>
  <c r="N134" i="2"/>
  <c r="O134" i="2"/>
  <c r="P134" i="2"/>
  <c r="L133" i="2"/>
  <c r="M133" i="2"/>
  <c r="N133" i="2"/>
  <c r="O133" i="2"/>
  <c r="P133" i="2"/>
  <c r="L132" i="2"/>
  <c r="M132" i="2"/>
  <c r="N132" i="2"/>
  <c r="O132" i="2"/>
  <c r="P132" i="2"/>
  <c r="L129" i="2"/>
  <c r="M129" i="2"/>
  <c r="N129" i="2"/>
  <c r="O129" i="2"/>
  <c r="P129" i="2"/>
  <c r="P124" i="2"/>
  <c r="O124" i="2"/>
  <c r="R124" i="2" s="1"/>
  <c r="T124" i="2" s="1"/>
  <c r="N124" i="2"/>
  <c r="M124" i="2"/>
  <c r="Q183" i="2" l="1"/>
  <c r="R165" i="2"/>
  <c r="T165" i="2" s="1"/>
  <c r="R185" i="2"/>
  <c r="T185" i="2" s="1"/>
  <c r="Q134" i="2"/>
  <c r="S185" i="2"/>
  <c r="Q185" i="2"/>
  <c r="S183" i="2"/>
  <c r="S133" i="2"/>
  <c r="S124" i="2"/>
  <c r="R183" i="2"/>
  <c r="T183" i="2" s="1"/>
  <c r="R129" i="2"/>
  <c r="T129" i="2" s="1"/>
  <c r="R133" i="2"/>
  <c r="T133" i="2" s="1"/>
  <c r="S165" i="2"/>
  <c r="Q124" i="2"/>
  <c r="Q165" i="2"/>
  <c r="R134" i="2"/>
  <c r="T134" i="2" s="1"/>
  <c r="Q132" i="2"/>
  <c r="R132" i="2"/>
  <c r="T132" i="2" s="1"/>
  <c r="S132" i="2"/>
  <c r="Q133" i="2"/>
  <c r="S134" i="2"/>
  <c r="S129" i="2"/>
  <c r="Q129" i="2"/>
  <c r="L14" i="2"/>
  <c r="M14" i="2"/>
  <c r="N14" i="2"/>
  <c r="O14" i="2"/>
  <c r="P14" i="2"/>
  <c r="L99" i="2"/>
  <c r="M99" i="2"/>
  <c r="N99" i="2"/>
  <c r="O99" i="2"/>
  <c r="P99" i="2"/>
  <c r="S14" i="2" l="1"/>
  <c r="Q14" i="2"/>
  <c r="R14" i="2"/>
  <c r="T14" i="2" s="1"/>
  <c r="S99" i="2"/>
  <c r="R99" i="2"/>
  <c r="T99" i="2" s="1"/>
  <c r="Q99" i="2"/>
  <c r="P145" i="2" l="1"/>
  <c r="O145" i="2"/>
  <c r="N145" i="2"/>
  <c r="M145" i="2"/>
  <c r="L145" i="2"/>
  <c r="P46" i="2"/>
  <c r="O46" i="2"/>
  <c r="N46" i="2"/>
  <c r="M46" i="2"/>
  <c r="L46" i="2"/>
  <c r="P155" i="2"/>
  <c r="O155" i="2"/>
  <c r="N155" i="2"/>
  <c r="M155" i="2"/>
  <c r="L155" i="2"/>
  <c r="P131" i="2"/>
  <c r="O131" i="2"/>
  <c r="N131" i="2"/>
  <c r="M131" i="2"/>
  <c r="L131" i="2"/>
  <c r="P61" i="2"/>
  <c r="O61" i="2"/>
  <c r="Q61" i="2" s="1"/>
  <c r="N61" i="2"/>
  <c r="M61" i="2"/>
  <c r="M68" i="2"/>
  <c r="N68" i="2"/>
  <c r="O68" i="2"/>
  <c r="Q68" i="2" s="1"/>
  <c r="P68" i="2"/>
  <c r="Q46" i="2" l="1"/>
  <c r="Q145" i="2"/>
  <c r="R145" i="2"/>
  <c r="T145" i="2" s="1"/>
  <c r="R46" i="2"/>
  <c r="T46" i="2" s="1"/>
  <c r="S145" i="2"/>
  <c r="R155" i="2"/>
  <c r="T155" i="2" s="1"/>
  <c r="S46" i="2"/>
  <c r="R68" i="2"/>
  <c r="T68" i="2" s="1"/>
  <c r="S155" i="2"/>
  <c r="Q155" i="2"/>
  <c r="Q131" i="2"/>
  <c r="R131" i="2"/>
  <c r="T131" i="2" s="1"/>
  <c r="S131" i="2"/>
  <c r="S61" i="2"/>
  <c r="R61" i="2"/>
  <c r="T61" i="2" s="1"/>
  <c r="S68" i="2"/>
  <c r="L233" i="2"/>
  <c r="L235" i="2" l="1"/>
  <c r="L241" i="2" l="1"/>
  <c r="M241" i="2"/>
  <c r="N241" i="2"/>
  <c r="O241" i="2"/>
  <c r="P241" i="2"/>
  <c r="P110" i="2"/>
  <c r="O110" i="2"/>
  <c r="N110" i="2"/>
  <c r="M110" i="2"/>
  <c r="L110" i="2"/>
  <c r="R110" i="2" l="1"/>
  <c r="T110" i="2" s="1"/>
  <c r="S110" i="2"/>
  <c r="S241" i="2"/>
  <c r="Q241" i="2"/>
  <c r="R241" i="2"/>
  <c r="T241" i="2" s="1"/>
  <c r="Q110" i="2"/>
  <c r="L240" i="2"/>
  <c r="M240" i="2"/>
  <c r="N240" i="2"/>
  <c r="O240" i="2"/>
  <c r="P240" i="2"/>
  <c r="L29" i="2"/>
  <c r="M29" i="2"/>
  <c r="N29" i="2"/>
  <c r="O29" i="2"/>
  <c r="P29" i="2"/>
  <c r="L30" i="2"/>
  <c r="M30" i="2"/>
  <c r="N30" i="2"/>
  <c r="O30" i="2"/>
  <c r="P30" i="2"/>
  <c r="P149" i="2"/>
  <c r="O149" i="2"/>
  <c r="N149" i="2"/>
  <c r="M149" i="2"/>
  <c r="L149" i="2"/>
  <c r="P224" i="2"/>
  <c r="O224" i="2"/>
  <c r="N224" i="2"/>
  <c r="M224" i="2"/>
  <c r="L224" i="2"/>
  <c r="P143" i="2"/>
  <c r="O143" i="2"/>
  <c r="N143" i="2"/>
  <c r="M143" i="2"/>
  <c r="L143" i="2"/>
  <c r="P43" i="2"/>
  <c r="O43" i="2"/>
  <c r="N43" i="2"/>
  <c r="M43" i="2"/>
  <c r="L43" i="2"/>
  <c r="L20" i="2"/>
  <c r="M20" i="2"/>
  <c r="N20" i="2"/>
  <c r="O20" i="2"/>
  <c r="P20" i="2"/>
  <c r="P121" i="2"/>
  <c r="O121" i="2"/>
  <c r="N121" i="2"/>
  <c r="M121" i="2"/>
  <c r="L121" i="2"/>
  <c r="P59" i="2"/>
  <c r="O59" i="2"/>
  <c r="N59" i="2"/>
  <c r="M59" i="2"/>
  <c r="L59" i="2"/>
  <c r="Q149" i="2" l="1"/>
  <c r="S143" i="2"/>
  <c r="R224" i="2"/>
  <c r="T224" i="2" s="1"/>
  <c r="S149" i="2"/>
  <c r="Q240" i="2"/>
  <c r="S224" i="2"/>
  <c r="S240" i="2"/>
  <c r="Q29" i="2"/>
  <c r="R240" i="2"/>
  <c r="T240" i="2" s="1"/>
  <c r="S43" i="2"/>
  <c r="R149" i="2"/>
  <c r="T149" i="2" s="1"/>
  <c r="S29" i="2"/>
  <c r="S30" i="2"/>
  <c r="Q30" i="2"/>
  <c r="R29" i="2"/>
  <c r="T29" i="2" s="1"/>
  <c r="R30" i="2"/>
  <c r="T30" i="2" s="1"/>
  <c r="Q224" i="2"/>
  <c r="R121" i="2"/>
  <c r="T121" i="2" s="1"/>
  <c r="Q143" i="2"/>
  <c r="S121" i="2"/>
  <c r="Q43" i="2"/>
  <c r="R143" i="2"/>
  <c r="T143" i="2" s="1"/>
  <c r="Q121" i="2"/>
  <c r="R43" i="2"/>
  <c r="T43" i="2" s="1"/>
  <c r="S59" i="2"/>
  <c r="S20" i="2"/>
  <c r="Q59" i="2"/>
  <c r="Q20" i="2"/>
  <c r="R20" i="2"/>
  <c r="T20" i="2" s="1"/>
  <c r="R59" i="2"/>
  <c r="T59" i="2" s="1"/>
  <c r="L137" i="2"/>
  <c r="L12" i="2"/>
  <c r="L13" i="2"/>
  <c r="L15" i="2"/>
  <c r="L16" i="2"/>
  <c r="L17" i="2"/>
  <c r="L18" i="2"/>
  <c r="L71" i="2"/>
  <c r="L19" i="2"/>
  <c r="L22" i="2"/>
  <c r="L23" i="2"/>
  <c r="L24" i="2"/>
  <c r="L28" i="2"/>
  <c r="L31" i="2"/>
  <c r="L32" i="2"/>
  <c r="L33" i="2"/>
  <c r="L37" i="2"/>
  <c r="L39" i="2"/>
  <c r="L239" i="2"/>
  <c r="L41" i="2"/>
  <c r="L150" i="2"/>
  <c r="L45" i="2"/>
  <c r="L47" i="2"/>
  <c r="L50" i="2"/>
  <c r="L74" i="2"/>
  <c r="L51" i="2"/>
  <c r="L56" i="2"/>
  <c r="L57" i="2"/>
  <c r="L60" i="2"/>
  <c r="L63" i="2"/>
  <c r="L64" i="2"/>
  <c r="L236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9" i="2"/>
  <c r="L90" i="2"/>
  <c r="L91" i="2"/>
  <c r="L92" i="2"/>
  <c r="L93" i="2"/>
  <c r="L94" i="2"/>
  <c r="L97" i="2"/>
  <c r="L98" i="2"/>
  <c r="L100" i="2"/>
  <c r="L101" i="2"/>
  <c r="L102" i="2"/>
  <c r="L117" i="2"/>
  <c r="L106" i="2"/>
  <c r="L107" i="2"/>
  <c r="L108" i="2"/>
  <c r="L112" i="2"/>
  <c r="L113" i="2"/>
  <c r="L114" i="2"/>
  <c r="L115" i="2"/>
  <c r="L119" i="2"/>
  <c r="L120" i="2"/>
  <c r="L122" i="2"/>
  <c r="L123" i="2"/>
  <c r="L127" i="2"/>
  <c r="L66" i="2"/>
  <c r="L53" i="2"/>
  <c r="L130" i="2"/>
  <c r="L139" i="2"/>
  <c r="L140" i="2"/>
  <c r="L141" i="2"/>
  <c r="L142" i="2"/>
  <c r="L138" i="2"/>
  <c r="L144" i="2"/>
  <c r="L148" i="2"/>
  <c r="L153" i="2"/>
  <c r="L154" i="2"/>
  <c r="L157" i="2"/>
  <c r="L158" i="2"/>
  <c r="L159" i="2"/>
  <c r="L160" i="2"/>
  <c r="L161" i="2"/>
  <c r="L162" i="2"/>
  <c r="L163" i="2"/>
  <c r="L164" i="2"/>
  <c r="L166" i="2"/>
  <c r="L167" i="2"/>
  <c r="L168" i="2"/>
  <c r="L169" i="2"/>
  <c r="L170" i="2"/>
  <c r="L171" i="2"/>
  <c r="L173" i="2"/>
  <c r="L174" i="2"/>
  <c r="L175" i="2"/>
  <c r="L176" i="2"/>
  <c r="L177" i="2"/>
  <c r="L178" i="2"/>
  <c r="L179" i="2"/>
  <c r="L180" i="2"/>
  <c r="L181" i="2"/>
  <c r="L182" i="2"/>
  <c r="L184" i="2"/>
  <c r="L187" i="2"/>
  <c r="L188" i="2"/>
  <c r="L189" i="2"/>
  <c r="L190" i="2"/>
  <c r="L191" i="2"/>
  <c r="L192" i="2"/>
  <c r="L193" i="2"/>
  <c r="L195" i="2"/>
  <c r="L196" i="2"/>
  <c r="L197" i="2"/>
  <c r="L198" i="2"/>
  <c r="L200" i="2"/>
  <c r="L201" i="2"/>
  <c r="L203" i="2"/>
  <c r="L204" i="2"/>
  <c r="L128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104" i="2"/>
  <c r="L220" i="2"/>
  <c r="L221" i="2"/>
  <c r="L222" i="2"/>
  <c r="L223" i="2"/>
  <c r="L225" i="2"/>
  <c r="L226" i="2"/>
  <c r="L227" i="2"/>
  <c r="L228" i="2"/>
  <c r="L229" i="2"/>
  <c r="L230" i="2"/>
  <c r="L231" i="2"/>
  <c r="L232" i="2"/>
  <c r="L237" i="2"/>
  <c r="L253" i="2"/>
  <c r="M239" i="2" l="1"/>
  <c r="N239" i="2"/>
  <c r="O239" i="2"/>
  <c r="P239" i="2"/>
  <c r="M24" i="2"/>
  <c r="N24" i="2"/>
  <c r="O24" i="2"/>
  <c r="P24" i="2"/>
  <c r="S24" i="2" l="1"/>
  <c r="Q239" i="2"/>
  <c r="Q24" i="2"/>
  <c r="S239" i="2"/>
  <c r="R239" i="2"/>
  <c r="T239" i="2" s="1"/>
  <c r="R24" i="2"/>
  <c r="T24" i="2" s="1"/>
  <c r="M33" i="2"/>
  <c r="N33" i="2"/>
  <c r="O33" i="2"/>
  <c r="P33" i="2"/>
  <c r="M150" i="2"/>
  <c r="N150" i="2"/>
  <c r="O150" i="2"/>
  <c r="P150" i="2"/>
  <c r="M31" i="2"/>
  <c r="N31" i="2"/>
  <c r="O31" i="2"/>
  <c r="P31" i="2"/>
  <c r="R150" i="2" l="1"/>
  <c r="T150" i="2" s="1"/>
  <c r="S31" i="2"/>
  <c r="R31" i="2"/>
  <c r="T31" i="2" s="1"/>
  <c r="R33" i="2"/>
  <c r="T33" i="2" s="1"/>
  <c r="Q31" i="2"/>
  <c r="Q33" i="2"/>
  <c r="Q150" i="2"/>
  <c r="S150" i="2"/>
  <c r="S33" i="2"/>
  <c r="M201" i="2" l="1"/>
  <c r="N201" i="2"/>
  <c r="O201" i="2"/>
  <c r="P201" i="2"/>
  <c r="M177" i="2"/>
  <c r="N177" i="2"/>
  <c r="O177" i="2"/>
  <c r="P177" i="2"/>
  <c r="M167" i="2"/>
  <c r="N167" i="2"/>
  <c r="O167" i="2"/>
  <c r="P167" i="2"/>
  <c r="Q201" i="2" l="1"/>
  <c r="R177" i="2"/>
  <c r="T177" i="2" s="1"/>
  <c r="Q167" i="2"/>
  <c r="Q177" i="2"/>
  <c r="S201" i="2"/>
  <c r="S167" i="2"/>
  <c r="R201" i="2"/>
  <c r="T201" i="2" s="1"/>
  <c r="R167" i="2"/>
  <c r="T167" i="2" s="1"/>
  <c r="S177" i="2"/>
  <c r="M163" i="2"/>
  <c r="N163" i="2"/>
  <c r="O163" i="2"/>
  <c r="P163" i="2"/>
  <c r="Q163" i="2" l="1"/>
  <c r="R163" i="2"/>
  <c r="T163" i="2" s="1"/>
  <c r="S163" i="2"/>
  <c r="P178" i="2"/>
  <c r="O178" i="2"/>
  <c r="N178" i="2"/>
  <c r="M178" i="2"/>
  <c r="P232" i="2"/>
  <c r="O232" i="2"/>
  <c r="N232" i="2"/>
  <c r="M232" i="2"/>
  <c r="P148" i="2"/>
  <c r="O148" i="2"/>
  <c r="N148" i="2"/>
  <c r="M148" i="2"/>
  <c r="P87" i="2"/>
  <c r="O87" i="2"/>
  <c r="N87" i="2"/>
  <c r="M87" i="2"/>
  <c r="P51" i="2"/>
  <c r="O51" i="2"/>
  <c r="N51" i="2"/>
  <c r="M51" i="2"/>
  <c r="P15" i="2"/>
  <c r="O15" i="2"/>
  <c r="N15" i="2"/>
  <c r="M15" i="2"/>
  <c r="R15" i="2" l="1"/>
  <c r="T15" i="2" s="1"/>
  <c r="S148" i="2"/>
  <c r="R178" i="2"/>
  <c r="T178" i="2" s="1"/>
  <c r="S15" i="2"/>
  <c r="Q232" i="2"/>
  <c r="S178" i="2"/>
  <c r="Q178" i="2"/>
  <c r="Q87" i="2"/>
  <c r="R148" i="2"/>
  <c r="T148" i="2" s="1"/>
  <c r="S232" i="2"/>
  <c r="R232" i="2"/>
  <c r="T232" i="2" s="1"/>
  <c r="Q148" i="2"/>
  <c r="R87" i="2"/>
  <c r="T87" i="2" s="1"/>
  <c r="S87" i="2"/>
  <c r="S51" i="2"/>
  <c r="Q15" i="2"/>
  <c r="R51" i="2"/>
  <c r="T51" i="2" s="1"/>
  <c r="Q51" i="2"/>
  <c r="M221" i="2"/>
  <c r="N221" i="2"/>
  <c r="O221" i="2"/>
  <c r="P221" i="2"/>
  <c r="M214" i="2"/>
  <c r="N214" i="2"/>
  <c r="O214" i="2"/>
  <c r="P214" i="2"/>
  <c r="M128" i="2"/>
  <c r="N128" i="2"/>
  <c r="O128" i="2"/>
  <c r="P128" i="2"/>
  <c r="M197" i="2"/>
  <c r="N197" i="2"/>
  <c r="O197" i="2"/>
  <c r="P197" i="2"/>
  <c r="M189" i="2"/>
  <c r="N189" i="2"/>
  <c r="O189" i="2"/>
  <c r="P189" i="2"/>
  <c r="P182" i="2"/>
  <c r="O182" i="2"/>
  <c r="N182" i="2"/>
  <c r="M182" i="2"/>
  <c r="P181" i="2"/>
  <c r="O181" i="2"/>
  <c r="N181" i="2"/>
  <c r="M181" i="2"/>
  <c r="M180" i="2"/>
  <c r="N180" i="2"/>
  <c r="O180" i="2"/>
  <c r="P180" i="2"/>
  <c r="M169" i="2"/>
  <c r="N169" i="2"/>
  <c r="O169" i="2"/>
  <c r="P169" i="2"/>
  <c r="M166" i="2"/>
  <c r="N166" i="2"/>
  <c r="O166" i="2"/>
  <c r="P166" i="2"/>
  <c r="M164" i="2"/>
  <c r="N164" i="2"/>
  <c r="O164" i="2"/>
  <c r="P164" i="2"/>
  <c r="Q221" i="2" l="1"/>
  <c r="S221" i="2"/>
  <c r="R221" i="2"/>
  <c r="T221" i="2" s="1"/>
  <c r="R214" i="2"/>
  <c r="T214" i="2" s="1"/>
  <c r="S214" i="2"/>
  <c r="Q214" i="2"/>
  <c r="Q128" i="2"/>
  <c r="R128" i="2"/>
  <c r="T128" i="2" s="1"/>
  <c r="R197" i="2"/>
  <c r="T197" i="2" s="1"/>
  <c r="S128" i="2"/>
  <c r="S197" i="2"/>
  <c r="Q197" i="2"/>
  <c r="Q182" i="2"/>
  <c r="Q189" i="2"/>
  <c r="R189" i="2"/>
  <c r="T189" i="2" s="1"/>
  <c r="S189" i="2"/>
  <c r="S182" i="2"/>
  <c r="R181" i="2"/>
  <c r="T181" i="2" s="1"/>
  <c r="S181" i="2"/>
  <c r="Q180" i="2"/>
  <c r="S180" i="2"/>
  <c r="Q169" i="2"/>
  <c r="R180" i="2"/>
  <c r="T180" i="2" s="1"/>
  <c r="R182" i="2"/>
  <c r="T182" i="2" s="1"/>
  <c r="Q181" i="2"/>
  <c r="R169" i="2"/>
  <c r="T169" i="2" s="1"/>
  <c r="Q166" i="2"/>
  <c r="S169" i="2"/>
  <c r="R166" i="2"/>
  <c r="T166" i="2" s="1"/>
  <c r="Q164" i="2"/>
  <c r="S166" i="2"/>
  <c r="R164" i="2"/>
  <c r="T164" i="2" s="1"/>
  <c r="S164" i="2"/>
  <c r="M161" i="2"/>
  <c r="N161" i="2"/>
  <c r="O161" i="2"/>
  <c r="P161" i="2"/>
  <c r="M154" i="2"/>
  <c r="N154" i="2"/>
  <c r="O154" i="2"/>
  <c r="P154" i="2"/>
  <c r="M144" i="2"/>
  <c r="N144" i="2"/>
  <c r="O144" i="2"/>
  <c r="P144" i="2"/>
  <c r="M114" i="2"/>
  <c r="N114" i="2"/>
  <c r="O114" i="2"/>
  <c r="P114" i="2"/>
  <c r="M60" i="2"/>
  <c r="N60" i="2"/>
  <c r="O60" i="2"/>
  <c r="P60" i="2"/>
  <c r="M233" i="2"/>
  <c r="N233" i="2"/>
  <c r="O233" i="2"/>
  <c r="P233" i="2"/>
  <c r="M74" i="2"/>
  <c r="N74" i="2"/>
  <c r="O74" i="2"/>
  <c r="P74" i="2"/>
  <c r="M16" i="2"/>
  <c r="N16" i="2"/>
  <c r="O16" i="2"/>
  <c r="P16" i="2"/>
  <c r="M19" i="2"/>
  <c r="N19" i="2"/>
  <c r="O19" i="2"/>
  <c r="P19" i="2"/>
  <c r="M71" i="2"/>
  <c r="N71" i="2"/>
  <c r="O71" i="2"/>
  <c r="P71" i="2"/>
  <c r="Q161" i="2" l="1"/>
  <c r="S161" i="2"/>
  <c r="R161" i="2"/>
  <c r="T161" i="2" s="1"/>
  <c r="S154" i="2"/>
  <c r="R154" i="2"/>
  <c r="T154" i="2" s="1"/>
  <c r="Q144" i="2"/>
  <c r="Q154" i="2"/>
  <c r="R144" i="2"/>
  <c r="T144" i="2" s="1"/>
  <c r="S144" i="2"/>
  <c r="S114" i="2"/>
  <c r="Q114" i="2"/>
  <c r="R114" i="2"/>
  <c r="T114" i="2" s="1"/>
  <c r="Q60" i="2"/>
  <c r="S60" i="2"/>
  <c r="R60" i="2"/>
  <c r="T60" i="2" s="1"/>
  <c r="Q233" i="2"/>
  <c r="R233" i="2"/>
  <c r="T233" i="2" s="1"/>
  <c r="S233" i="2"/>
  <c r="Q74" i="2"/>
  <c r="S74" i="2"/>
  <c r="R74" i="2"/>
  <c r="T74" i="2" s="1"/>
  <c r="S16" i="2"/>
  <c r="Q16" i="2"/>
  <c r="R19" i="2"/>
  <c r="T19" i="2" s="1"/>
  <c r="R16" i="2"/>
  <c r="T16" i="2" s="1"/>
  <c r="Q71" i="2"/>
  <c r="Q19" i="2"/>
  <c r="S71" i="2"/>
  <c r="S19" i="2"/>
  <c r="R71" i="2"/>
  <c r="T71" i="2" s="1"/>
  <c r="M237" i="2" l="1"/>
  <c r="P237" i="2"/>
  <c r="O237" i="2"/>
  <c r="N237" i="2"/>
  <c r="M228" i="2"/>
  <c r="N228" i="2"/>
  <c r="O228" i="2"/>
  <c r="P228" i="2"/>
  <c r="M227" i="2"/>
  <c r="N227" i="2"/>
  <c r="O227" i="2"/>
  <c r="P227" i="2"/>
  <c r="M220" i="2"/>
  <c r="N220" i="2"/>
  <c r="O220" i="2"/>
  <c r="P220" i="2"/>
  <c r="M213" i="2"/>
  <c r="N213" i="2"/>
  <c r="O213" i="2"/>
  <c r="P213" i="2"/>
  <c r="P209" i="2"/>
  <c r="O209" i="2"/>
  <c r="N209" i="2"/>
  <c r="M209" i="2"/>
  <c r="P208" i="2"/>
  <c r="O208" i="2"/>
  <c r="N208" i="2"/>
  <c r="M208" i="2"/>
  <c r="P200" i="2"/>
  <c r="O200" i="2"/>
  <c r="N200" i="2"/>
  <c r="M200" i="2"/>
  <c r="M198" i="2"/>
  <c r="N198" i="2"/>
  <c r="O198" i="2"/>
  <c r="P198" i="2"/>
  <c r="M196" i="2"/>
  <c r="N196" i="2"/>
  <c r="O196" i="2"/>
  <c r="P196" i="2"/>
  <c r="P193" i="2"/>
  <c r="O193" i="2"/>
  <c r="N193" i="2"/>
  <c r="M193" i="2"/>
  <c r="P190" i="2"/>
  <c r="O190" i="2"/>
  <c r="N190" i="2"/>
  <c r="M190" i="2"/>
  <c r="M171" i="2"/>
  <c r="N171" i="2"/>
  <c r="O171" i="2"/>
  <c r="P171" i="2"/>
  <c r="M159" i="2"/>
  <c r="N159" i="2"/>
  <c r="O159" i="2"/>
  <c r="P159" i="2"/>
  <c r="P158" i="2"/>
  <c r="O158" i="2"/>
  <c r="N158" i="2"/>
  <c r="M158" i="2"/>
  <c r="M141" i="2"/>
  <c r="N141" i="2"/>
  <c r="O141" i="2"/>
  <c r="P141" i="2"/>
  <c r="M138" i="2"/>
  <c r="N138" i="2"/>
  <c r="O138" i="2"/>
  <c r="P138" i="2"/>
  <c r="Q200" i="2" l="1"/>
  <c r="Q213" i="2"/>
  <c r="S228" i="2"/>
  <c r="R208" i="2"/>
  <c r="T208" i="2" s="1"/>
  <c r="Q220" i="2"/>
  <c r="Q196" i="2"/>
  <c r="Q171" i="2"/>
  <c r="S227" i="2"/>
  <c r="Q193" i="2"/>
  <c r="S171" i="2"/>
  <c r="S158" i="2"/>
  <c r="Q159" i="2"/>
  <c r="S237" i="2"/>
  <c r="R198" i="2"/>
  <c r="T198" i="2" s="1"/>
  <c r="Q158" i="2"/>
  <c r="Q208" i="2"/>
  <c r="Q227" i="2"/>
  <c r="R220" i="2"/>
  <c r="T220" i="2" s="1"/>
  <c r="S209" i="2"/>
  <c r="Q209" i="2"/>
  <c r="Q228" i="2"/>
  <c r="S138" i="2"/>
  <c r="R141" i="2"/>
  <c r="T141" i="2" s="1"/>
  <c r="R138" i="2"/>
  <c r="T138" i="2" s="1"/>
  <c r="S159" i="2"/>
  <c r="S198" i="2"/>
  <c r="S213" i="2"/>
  <c r="S220" i="2"/>
  <c r="Q141" i="2"/>
  <c r="R159" i="2"/>
  <c r="T159" i="2" s="1"/>
  <c r="S193" i="2"/>
  <c r="Q198" i="2"/>
  <c r="R200" i="2"/>
  <c r="T200" i="2" s="1"/>
  <c r="R213" i="2"/>
  <c r="T213" i="2" s="1"/>
  <c r="R228" i="2"/>
  <c r="T228" i="2" s="1"/>
  <c r="S141" i="2"/>
  <c r="R171" i="2"/>
  <c r="T171" i="2" s="1"/>
  <c r="R196" i="2"/>
  <c r="T196" i="2" s="1"/>
  <c r="R227" i="2"/>
  <c r="T227" i="2" s="1"/>
  <c r="R193" i="2"/>
  <c r="T193" i="2" s="1"/>
  <c r="R158" i="2"/>
  <c r="T158" i="2" s="1"/>
  <c r="S196" i="2"/>
  <c r="S200" i="2"/>
  <c r="S208" i="2"/>
  <c r="R209" i="2"/>
  <c r="T209" i="2" s="1"/>
  <c r="R237" i="2"/>
  <c r="T237" i="2" s="1"/>
  <c r="Q237" i="2"/>
  <c r="R190" i="2"/>
  <c r="T190" i="2" s="1"/>
  <c r="S190" i="2"/>
  <c r="Q190" i="2"/>
  <c r="Q138" i="2"/>
  <c r="M106" i="2"/>
  <c r="N106" i="2"/>
  <c r="O106" i="2"/>
  <c r="P106" i="2"/>
  <c r="M66" i="2"/>
  <c r="N66" i="2"/>
  <c r="O66" i="2"/>
  <c r="P66" i="2"/>
  <c r="M32" i="2"/>
  <c r="N32" i="2"/>
  <c r="O32" i="2"/>
  <c r="P32" i="2"/>
  <c r="M45" i="2"/>
  <c r="N45" i="2"/>
  <c r="O45" i="2"/>
  <c r="P45" i="2"/>
  <c r="M137" i="2"/>
  <c r="N137" i="2"/>
  <c r="O137" i="2"/>
  <c r="P137" i="2"/>
  <c r="L254" i="2"/>
  <c r="M37" i="2"/>
  <c r="N37" i="2"/>
  <c r="O37" i="2"/>
  <c r="R37" i="2" s="1"/>
  <c r="T37" i="2" s="1"/>
  <c r="P37" i="2"/>
  <c r="M17" i="2"/>
  <c r="N17" i="2"/>
  <c r="O17" i="2"/>
  <c r="P17" i="2"/>
  <c r="M22" i="2"/>
  <c r="N22" i="2"/>
  <c r="O22" i="2"/>
  <c r="P22" i="2"/>
  <c r="M18" i="2"/>
  <c r="N18" i="2"/>
  <c r="O18" i="2"/>
  <c r="P18" i="2"/>
  <c r="R66" i="2" l="1"/>
  <c r="T66" i="2" s="1"/>
  <c r="Q18" i="2"/>
  <c r="R106" i="2"/>
  <c r="T106" i="2" s="1"/>
  <c r="Q22" i="2"/>
  <c r="R17" i="2"/>
  <c r="T17" i="2" s="1"/>
  <c r="Q45" i="2"/>
  <c r="Q106" i="2"/>
  <c r="S18" i="2"/>
  <c r="Q17" i="2"/>
  <c r="R32" i="2"/>
  <c r="T32" i="2" s="1"/>
  <c r="R137" i="2"/>
  <c r="R45" i="2"/>
  <c r="T45" i="2" s="1"/>
  <c r="R22" i="2"/>
  <c r="T22" i="2" s="1"/>
  <c r="S22" i="2"/>
  <c r="S17" i="2"/>
  <c r="Q66" i="2"/>
  <c r="S106" i="2"/>
  <c r="S66" i="2"/>
  <c r="Q137" i="2"/>
  <c r="S32" i="2"/>
  <c r="R18" i="2"/>
  <c r="T18" i="2" s="1"/>
  <c r="S137" i="2"/>
  <c r="S45" i="2"/>
  <c r="Q32" i="2"/>
  <c r="Q37" i="2"/>
  <c r="S37" i="2"/>
  <c r="M222" i="2"/>
  <c r="N222" i="2"/>
  <c r="O222" i="2"/>
  <c r="P222" i="2"/>
  <c r="M12" i="2"/>
  <c r="N12" i="2"/>
  <c r="O12" i="2"/>
  <c r="P12" i="2"/>
  <c r="M108" i="2"/>
  <c r="N108" i="2"/>
  <c r="O108" i="2"/>
  <c r="P108" i="2"/>
  <c r="T137" i="2" l="1"/>
  <c r="R222" i="2"/>
  <c r="T222" i="2" s="1"/>
  <c r="Q222" i="2"/>
  <c r="R108" i="2"/>
  <c r="T108" i="2" s="1"/>
  <c r="S12" i="2"/>
  <c r="S222" i="2"/>
  <c r="Q12" i="2"/>
  <c r="R12" i="2"/>
  <c r="T12" i="2" s="1"/>
  <c r="S108" i="2"/>
  <c r="Q108" i="2"/>
  <c r="M179" i="2"/>
  <c r="N179" i="2"/>
  <c r="O179" i="2"/>
  <c r="P179" i="2"/>
  <c r="M219" i="2"/>
  <c r="N219" i="2"/>
  <c r="O219" i="2"/>
  <c r="P219" i="2"/>
  <c r="R179" i="2" l="1"/>
  <c r="T179" i="2" s="1"/>
  <c r="Q219" i="2"/>
  <c r="R219" i="2"/>
  <c r="T219" i="2" s="1"/>
  <c r="Q179" i="2"/>
  <c r="S219" i="2"/>
  <c r="S179" i="2"/>
  <c r="M226" i="2" l="1"/>
  <c r="N226" i="2"/>
  <c r="O226" i="2"/>
  <c r="P226" i="2"/>
  <c r="M104" i="2"/>
  <c r="N104" i="2"/>
  <c r="O104" i="2"/>
  <c r="P104" i="2"/>
  <c r="M218" i="2"/>
  <c r="N218" i="2"/>
  <c r="O218" i="2"/>
  <c r="P218" i="2"/>
  <c r="M212" i="2"/>
  <c r="N212" i="2"/>
  <c r="O212" i="2"/>
  <c r="P212" i="2"/>
  <c r="M210" i="2"/>
  <c r="N210" i="2"/>
  <c r="O210" i="2"/>
  <c r="P210" i="2"/>
  <c r="M207" i="2"/>
  <c r="N207" i="2"/>
  <c r="O207" i="2"/>
  <c r="P207" i="2"/>
  <c r="M204" i="2"/>
  <c r="N204" i="2"/>
  <c r="O204" i="2"/>
  <c r="P204" i="2"/>
  <c r="M253" i="2"/>
  <c r="N253" i="2"/>
  <c r="O253" i="2"/>
  <c r="P253" i="2"/>
  <c r="M191" i="2"/>
  <c r="N191" i="2"/>
  <c r="O191" i="2"/>
  <c r="P191" i="2"/>
  <c r="M188" i="2"/>
  <c r="N188" i="2"/>
  <c r="O188" i="2"/>
  <c r="P188" i="2"/>
  <c r="M184" i="2"/>
  <c r="N184" i="2"/>
  <c r="O184" i="2"/>
  <c r="P184" i="2"/>
  <c r="M170" i="2"/>
  <c r="N170" i="2"/>
  <c r="O170" i="2"/>
  <c r="P170" i="2"/>
  <c r="M64" i="2"/>
  <c r="N64" i="2"/>
  <c r="O64" i="2"/>
  <c r="P64" i="2"/>
  <c r="M84" i="2"/>
  <c r="N84" i="2"/>
  <c r="O84" i="2"/>
  <c r="P84" i="2"/>
  <c r="M117" i="2"/>
  <c r="N117" i="2"/>
  <c r="O117" i="2"/>
  <c r="P117" i="2"/>
  <c r="R226" i="2" l="1"/>
  <c r="T226" i="2" s="1"/>
  <c r="R210" i="2"/>
  <c r="T210" i="2" s="1"/>
  <c r="R204" i="2"/>
  <c r="T204" i="2" s="1"/>
  <c r="Q226" i="2"/>
  <c r="R253" i="2"/>
  <c r="T253" i="2" s="1"/>
  <c r="R104" i="2"/>
  <c r="T104" i="2" s="1"/>
  <c r="R191" i="2"/>
  <c r="T191" i="2" s="1"/>
  <c r="Q218" i="2"/>
  <c r="Q104" i="2"/>
  <c r="S104" i="2"/>
  <c r="S226" i="2"/>
  <c r="S218" i="2"/>
  <c r="R218" i="2"/>
  <c r="T218" i="2" s="1"/>
  <c r="Q210" i="2"/>
  <c r="S212" i="2"/>
  <c r="Q212" i="2"/>
  <c r="S210" i="2"/>
  <c r="Q191" i="2"/>
  <c r="Q207" i="2"/>
  <c r="R212" i="2"/>
  <c r="T212" i="2" s="1"/>
  <c r="R207" i="2"/>
  <c r="T207" i="2" s="1"/>
  <c r="Q204" i="2"/>
  <c r="Q253" i="2"/>
  <c r="S207" i="2"/>
  <c r="S204" i="2"/>
  <c r="S253" i="2"/>
  <c r="S191" i="2"/>
  <c r="S188" i="2"/>
  <c r="R188" i="2"/>
  <c r="T188" i="2" s="1"/>
  <c r="Q184" i="2"/>
  <c r="R184" i="2"/>
  <c r="T184" i="2" s="1"/>
  <c r="Q188" i="2"/>
  <c r="S170" i="2"/>
  <c r="S184" i="2"/>
  <c r="Q170" i="2"/>
  <c r="R170" i="2"/>
  <c r="T170" i="2" s="1"/>
  <c r="Q64" i="2"/>
  <c r="Q84" i="2"/>
  <c r="R117" i="2"/>
  <c r="T117" i="2" s="1"/>
  <c r="R64" i="2"/>
  <c r="T64" i="2" s="1"/>
  <c r="S84" i="2"/>
  <c r="S64" i="2"/>
  <c r="R84" i="2"/>
  <c r="T84" i="2" s="1"/>
  <c r="S117" i="2"/>
  <c r="Q117" i="2"/>
  <c r="M94" i="2"/>
  <c r="N94" i="2"/>
  <c r="O94" i="2"/>
  <c r="P94" i="2"/>
  <c r="M93" i="2"/>
  <c r="N93" i="2"/>
  <c r="O93" i="2"/>
  <c r="P93" i="2"/>
  <c r="M23" i="2"/>
  <c r="N23" i="2"/>
  <c r="O23" i="2"/>
  <c r="P23" i="2"/>
  <c r="R94" i="2" l="1"/>
  <c r="T94" i="2" s="1"/>
  <c r="R93" i="2"/>
  <c r="T93" i="2" s="1"/>
  <c r="Q93" i="2"/>
  <c r="S93" i="2"/>
  <c r="Q94" i="2"/>
  <c r="S23" i="2"/>
  <c r="Q23" i="2"/>
  <c r="R23" i="2"/>
  <c r="T23" i="2" s="1"/>
  <c r="S94" i="2"/>
  <c r="M153" i="2"/>
  <c r="N153" i="2"/>
  <c r="O153" i="2"/>
  <c r="P153" i="2"/>
  <c r="M53" i="2"/>
  <c r="N53" i="2"/>
  <c r="O53" i="2"/>
  <c r="P53" i="2"/>
  <c r="M82" i="2"/>
  <c r="N82" i="2"/>
  <c r="O82" i="2"/>
  <c r="P82" i="2"/>
  <c r="M107" i="2"/>
  <c r="N107" i="2"/>
  <c r="O107" i="2"/>
  <c r="P107" i="2"/>
  <c r="M102" i="2"/>
  <c r="N102" i="2"/>
  <c r="O102" i="2"/>
  <c r="P102" i="2"/>
  <c r="M97" i="2"/>
  <c r="N97" i="2"/>
  <c r="O97" i="2"/>
  <c r="P97" i="2"/>
  <c r="M56" i="2"/>
  <c r="N56" i="2"/>
  <c r="O56" i="2"/>
  <c r="P56" i="2"/>
  <c r="M13" i="2"/>
  <c r="N13" i="2"/>
  <c r="O13" i="2"/>
  <c r="P13" i="2"/>
  <c r="M10" i="2"/>
  <c r="N10" i="2"/>
  <c r="P10" i="2"/>
  <c r="R153" i="2" l="1"/>
  <c r="T153" i="2" s="1"/>
  <c r="S153" i="2"/>
  <c r="S53" i="2"/>
  <c r="Q53" i="2"/>
  <c r="Q153" i="2"/>
  <c r="Q82" i="2"/>
  <c r="R107" i="2"/>
  <c r="T107" i="2" s="1"/>
  <c r="R53" i="2"/>
  <c r="T53" i="2" s="1"/>
  <c r="S82" i="2"/>
  <c r="R82" i="2"/>
  <c r="S107" i="2"/>
  <c r="Q107" i="2"/>
  <c r="Q102" i="2"/>
  <c r="S102" i="2"/>
  <c r="Q97" i="2"/>
  <c r="R102" i="2"/>
  <c r="T102" i="2" s="1"/>
  <c r="R56" i="2"/>
  <c r="T56" i="2" s="1"/>
  <c r="S97" i="2"/>
  <c r="R97" i="2"/>
  <c r="T97" i="2" s="1"/>
  <c r="S56" i="2"/>
  <c r="Q56" i="2"/>
  <c r="Q10" i="2"/>
  <c r="S13" i="2"/>
  <c r="Q13" i="2"/>
  <c r="R13" i="2"/>
  <c r="T13" i="2" s="1"/>
  <c r="S10" i="2"/>
  <c r="R10" i="2"/>
  <c r="T10" i="2" l="1"/>
  <c r="T82" i="2"/>
  <c r="M242" i="2"/>
  <c r="N242" i="2"/>
  <c r="O242" i="2"/>
  <c r="P242" i="2"/>
  <c r="M231" i="2"/>
  <c r="N231" i="2"/>
  <c r="O231" i="2"/>
  <c r="P231" i="2"/>
  <c r="M230" i="2"/>
  <c r="N230" i="2"/>
  <c r="O230" i="2"/>
  <c r="P230" i="2"/>
  <c r="M229" i="2"/>
  <c r="N229" i="2"/>
  <c r="O229" i="2"/>
  <c r="P229" i="2"/>
  <c r="M225" i="2"/>
  <c r="N225" i="2"/>
  <c r="O225" i="2"/>
  <c r="P225" i="2"/>
  <c r="M223" i="2"/>
  <c r="N223" i="2"/>
  <c r="O223" i="2"/>
  <c r="P223" i="2"/>
  <c r="M217" i="2"/>
  <c r="N217" i="2"/>
  <c r="O217" i="2"/>
  <c r="P217" i="2"/>
  <c r="M216" i="2"/>
  <c r="N216" i="2"/>
  <c r="O216" i="2"/>
  <c r="P216" i="2"/>
  <c r="M215" i="2"/>
  <c r="N215" i="2"/>
  <c r="O215" i="2"/>
  <c r="P215" i="2"/>
  <c r="M235" i="2"/>
  <c r="N235" i="2"/>
  <c r="O235" i="2"/>
  <c r="P235" i="2"/>
  <c r="M211" i="2"/>
  <c r="N211" i="2"/>
  <c r="O211" i="2"/>
  <c r="P211" i="2"/>
  <c r="M206" i="2"/>
  <c r="N206" i="2"/>
  <c r="O206" i="2"/>
  <c r="P206" i="2"/>
  <c r="M203" i="2"/>
  <c r="N203" i="2"/>
  <c r="O203" i="2"/>
  <c r="P203" i="2"/>
  <c r="M195" i="2"/>
  <c r="N195" i="2"/>
  <c r="O195" i="2"/>
  <c r="P195" i="2"/>
  <c r="M192" i="2"/>
  <c r="N192" i="2"/>
  <c r="O192" i="2"/>
  <c r="P192" i="2"/>
  <c r="M187" i="2"/>
  <c r="N187" i="2"/>
  <c r="O187" i="2"/>
  <c r="P187" i="2"/>
  <c r="M175" i="2"/>
  <c r="N175" i="2"/>
  <c r="O175" i="2"/>
  <c r="P175" i="2"/>
  <c r="M176" i="2"/>
  <c r="N176" i="2"/>
  <c r="O176" i="2"/>
  <c r="P176" i="2"/>
  <c r="M174" i="2"/>
  <c r="N174" i="2"/>
  <c r="O174" i="2"/>
  <c r="P174" i="2"/>
  <c r="M173" i="2"/>
  <c r="N173" i="2"/>
  <c r="O173" i="2"/>
  <c r="P173" i="2"/>
  <c r="M168" i="2"/>
  <c r="N168" i="2"/>
  <c r="O168" i="2"/>
  <c r="P168" i="2"/>
  <c r="M162" i="2"/>
  <c r="N162" i="2"/>
  <c r="O162" i="2"/>
  <c r="P162" i="2"/>
  <c r="M160" i="2"/>
  <c r="N160" i="2"/>
  <c r="O160" i="2"/>
  <c r="P160" i="2"/>
  <c r="M157" i="2"/>
  <c r="N157" i="2"/>
  <c r="O157" i="2"/>
  <c r="P157" i="2"/>
  <c r="M140" i="2"/>
  <c r="N140" i="2"/>
  <c r="O140" i="2"/>
  <c r="P140" i="2"/>
  <c r="M142" i="2"/>
  <c r="N142" i="2"/>
  <c r="O142" i="2"/>
  <c r="P142" i="2"/>
  <c r="M130" i="2"/>
  <c r="N130" i="2"/>
  <c r="O130" i="2"/>
  <c r="P130" i="2"/>
  <c r="M83" i="2"/>
  <c r="M86" i="2"/>
  <c r="M81" i="2"/>
  <c r="M85" i="2"/>
  <c r="M80" i="2"/>
  <c r="M79" i="2"/>
  <c r="M78" i="2"/>
  <c r="M77" i="2"/>
  <c r="M76" i="2"/>
  <c r="N83" i="2"/>
  <c r="N86" i="2"/>
  <c r="N81" i="2"/>
  <c r="N85" i="2"/>
  <c r="N80" i="2"/>
  <c r="N79" i="2"/>
  <c r="N78" i="2"/>
  <c r="N77" i="2"/>
  <c r="N76" i="2"/>
  <c r="O83" i="2"/>
  <c r="O86" i="2"/>
  <c r="O81" i="2"/>
  <c r="O85" i="2"/>
  <c r="O80" i="2"/>
  <c r="O79" i="2"/>
  <c r="O78" i="2"/>
  <c r="O77" i="2"/>
  <c r="O76" i="2"/>
  <c r="P83" i="2"/>
  <c r="P86" i="2"/>
  <c r="P81" i="2"/>
  <c r="P85" i="2"/>
  <c r="P80" i="2"/>
  <c r="P79" i="2"/>
  <c r="P78" i="2"/>
  <c r="P77" i="2"/>
  <c r="P76" i="2"/>
  <c r="P75" i="2"/>
  <c r="O75" i="2"/>
  <c r="N75" i="2"/>
  <c r="M75" i="2"/>
  <c r="M122" i="2"/>
  <c r="N122" i="2"/>
  <c r="O122" i="2"/>
  <c r="P122" i="2"/>
  <c r="M120" i="2"/>
  <c r="N120" i="2"/>
  <c r="O120" i="2"/>
  <c r="P120" i="2"/>
  <c r="M119" i="2"/>
  <c r="N119" i="2"/>
  <c r="O119" i="2"/>
  <c r="P119" i="2"/>
  <c r="M115" i="2"/>
  <c r="N115" i="2"/>
  <c r="O115" i="2"/>
  <c r="P115" i="2"/>
  <c r="M113" i="2"/>
  <c r="N113" i="2"/>
  <c r="O113" i="2"/>
  <c r="P113" i="2"/>
  <c r="M112" i="2"/>
  <c r="N112" i="2"/>
  <c r="O112" i="2"/>
  <c r="P112" i="2"/>
  <c r="M101" i="2"/>
  <c r="N101" i="2"/>
  <c r="O101" i="2"/>
  <c r="P101" i="2"/>
  <c r="M100" i="2"/>
  <c r="N100" i="2"/>
  <c r="O100" i="2"/>
  <c r="P100" i="2"/>
  <c r="M98" i="2"/>
  <c r="N98" i="2"/>
  <c r="O98" i="2"/>
  <c r="P98" i="2"/>
  <c r="M92" i="2"/>
  <c r="N92" i="2"/>
  <c r="O92" i="2"/>
  <c r="P92" i="2"/>
  <c r="M91" i="2"/>
  <c r="N91" i="2"/>
  <c r="O91" i="2"/>
  <c r="P91" i="2"/>
  <c r="M90" i="2"/>
  <c r="N90" i="2"/>
  <c r="O90" i="2"/>
  <c r="P90" i="2"/>
  <c r="M89" i="2"/>
  <c r="N89" i="2"/>
  <c r="O89" i="2"/>
  <c r="P89" i="2"/>
  <c r="M63" i="2"/>
  <c r="N63" i="2"/>
  <c r="O63" i="2"/>
  <c r="P63" i="2"/>
  <c r="M127" i="2"/>
  <c r="N127" i="2"/>
  <c r="O127" i="2"/>
  <c r="P127" i="2"/>
  <c r="M123" i="2"/>
  <c r="N123" i="2"/>
  <c r="O123" i="2"/>
  <c r="P123" i="2"/>
  <c r="M41" i="2"/>
  <c r="N41" i="2"/>
  <c r="O41" i="2"/>
  <c r="P41" i="2"/>
  <c r="M47" i="2"/>
  <c r="N47" i="2"/>
  <c r="O47" i="2"/>
  <c r="P47" i="2"/>
  <c r="M50" i="2"/>
  <c r="N50" i="2"/>
  <c r="O50" i="2"/>
  <c r="P50" i="2"/>
  <c r="P139" i="2"/>
  <c r="P236" i="2"/>
  <c r="P28" i="2"/>
  <c r="P57" i="2"/>
  <c r="P67" i="2"/>
  <c r="O139" i="2"/>
  <c r="O28" i="2"/>
  <c r="O57" i="2"/>
  <c r="O67" i="2"/>
  <c r="N139" i="2"/>
  <c r="N236" i="2"/>
  <c r="N28" i="2"/>
  <c r="N57" i="2"/>
  <c r="N67" i="2"/>
  <c r="M139" i="2"/>
  <c r="M236" i="2"/>
  <c r="M28" i="2"/>
  <c r="M57" i="2"/>
  <c r="M67" i="2"/>
  <c r="S195" i="2" l="1"/>
  <c r="Q225" i="2"/>
  <c r="S130" i="2"/>
  <c r="Q140" i="2"/>
  <c r="Q223" i="2"/>
  <c r="Q242" i="2"/>
  <c r="Q127" i="2"/>
  <c r="R130" i="2"/>
  <c r="T130" i="2" s="1"/>
  <c r="R206" i="2"/>
  <c r="T206" i="2" s="1"/>
  <c r="Q217" i="2"/>
  <c r="Q160" i="2"/>
  <c r="R175" i="2"/>
  <c r="T175" i="2" s="1"/>
  <c r="R216" i="2"/>
  <c r="T216" i="2" s="1"/>
  <c r="R230" i="2"/>
  <c r="T230" i="2" s="1"/>
  <c r="Q122" i="2"/>
  <c r="R157" i="2"/>
  <c r="T157" i="2" s="1"/>
  <c r="Q215" i="2"/>
  <c r="R160" i="2"/>
  <c r="T160" i="2" s="1"/>
  <c r="R223" i="2"/>
  <c r="T223" i="2" s="1"/>
  <c r="Q230" i="2"/>
  <c r="Q67" i="2"/>
  <c r="Q236" i="2"/>
  <c r="Q41" i="2"/>
  <c r="S83" i="2"/>
  <c r="R174" i="2"/>
  <c r="T174" i="2" s="1"/>
  <c r="R195" i="2"/>
  <c r="T195" i="2" s="1"/>
  <c r="S211" i="2"/>
  <c r="R235" i="2"/>
  <c r="T235" i="2" s="1"/>
  <c r="R225" i="2"/>
  <c r="T225" i="2" s="1"/>
  <c r="R242" i="2"/>
  <c r="T242" i="2" s="1"/>
  <c r="Q57" i="2"/>
  <c r="Q139" i="2"/>
  <c r="R75" i="2"/>
  <c r="T75" i="2" s="1"/>
  <c r="Q173" i="2"/>
  <c r="Q211" i="2"/>
  <c r="Q216" i="2"/>
  <c r="R168" i="2"/>
  <c r="T168" i="2" s="1"/>
  <c r="S206" i="2"/>
  <c r="R215" i="2"/>
  <c r="T215" i="2" s="1"/>
  <c r="S89" i="2"/>
  <c r="Q80" i="2"/>
  <c r="S142" i="2"/>
  <c r="S140" i="2"/>
  <c r="Q162" i="2"/>
  <c r="Q79" i="2"/>
  <c r="R76" i="2"/>
  <c r="T76" i="2" s="1"/>
  <c r="R192" i="2"/>
  <c r="T192" i="2" s="1"/>
  <c r="Q28" i="2"/>
  <c r="S75" i="2"/>
  <c r="Q83" i="2"/>
  <c r="R85" i="2"/>
  <c r="T85" i="2" s="1"/>
  <c r="Q142" i="2"/>
  <c r="S175" i="2"/>
  <c r="R187" i="2"/>
  <c r="T187" i="2" s="1"/>
  <c r="R203" i="2"/>
  <c r="T203" i="2" s="1"/>
  <c r="R81" i="2"/>
  <c r="T81" i="2" s="1"/>
  <c r="R140" i="2"/>
  <c r="T140" i="2" s="1"/>
  <c r="S217" i="2"/>
  <c r="S231" i="2"/>
  <c r="R92" i="2"/>
  <c r="T92" i="2" s="1"/>
  <c r="Q112" i="2"/>
  <c r="Q75" i="2"/>
  <c r="S174" i="2"/>
  <c r="R176" i="2"/>
  <c r="T176" i="2" s="1"/>
  <c r="Q192" i="2"/>
  <c r="S235" i="2"/>
  <c r="R229" i="2"/>
  <c r="T229" i="2" s="1"/>
  <c r="R231" i="2"/>
  <c r="T231" i="2" s="1"/>
  <c r="S157" i="2"/>
  <c r="S76" i="2"/>
  <c r="R77" i="2"/>
  <c r="T77" i="2" s="1"/>
  <c r="R142" i="2"/>
  <c r="T142" i="2" s="1"/>
  <c r="Q174" i="2"/>
  <c r="R211" i="2"/>
  <c r="T211" i="2" s="1"/>
  <c r="R217" i="2"/>
  <c r="T217" i="2" s="1"/>
  <c r="Q231" i="2"/>
  <c r="Q89" i="2"/>
  <c r="R119" i="2"/>
  <c r="T119" i="2" s="1"/>
  <c r="R80" i="2"/>
  <c r="T80" i="2" s="1"/>
  <c r="S81" i="2"/>
  <c r="R78" i="2"/>
  <c r="T78" i="2" s="1"/>
  <c r="R86" i="2"/>
  <c r="T86" i="2" s="1"/>
  <c r="Q157" i="2"/>
  <c r="Q168" i="2"/>
  <c r="Q176" i="2"/>
  <c r="Q175" i="2"/>
  <c r="Q187" i="2"/>
  <c r="S216" i="2"/>
  <c r="S223" i="2"/>
  <c r="S225" i="2"/>
  <c r="S230" i="2"/>
  <c r="S80" i="2"/>
  <c r="S78" i="2"/>
  <c r="S86" i="2"/>
  <c r="S162" i="2"/>
  <c r="S173" i="2"/>
  <c r="Q195" i="2"/>
  <c r="S203" i="2"/>
  <c r="Q229" i="2"/>
  <c r="S79" i="2"/>
  <c r="R173" i="2"/>
  <c r="T173" i="2" s="1"/>
  <c r="S187" i="2"/>
  <c r="R162" i="2"/>
  <c r="T162" i="2" s="1"/>
  <c r="Q203" i="2"/>
  <c r="S215" i="2"/>
  <c r="S168" i="2"/>
  <c r="S176" i="2"/>
  <c r="S85" i="2"/>
  <c r="S160" i="2"/>
  <c r="S192" i="2"/>
  <c r="Q235" i="2"/>
  <c r="S242" i="2"/>
  <c r="S77" i="2"/>
  <c r="Q206" i="2"/>
  <c r="S229" i="2"/>
  <c r="Q130" i="2"/>
  <c r="R83" i="2"/>
  <c r="T83" i="2" s="1"/>
  <c r="R79" i="2"/>
  <c r="T79" i="2" s="1"/>
  <c r="Q76" i="2"/>
  <c r="Q85" i="2"/>
  <c r="Q77" i="2"/>
  <c r="Q81" i="2"/>
  <c r="Q78" i="2"/>
  <c r="Q86" i="2"/>
  <c r="S115" i="2"/>
  <c r="S120" i="2"/>
  <c r="S122" i="2"/>
  <c r="R115" i="2"/>
  <c r="T115" i="2" s="1"/>
  <c r="R120" i="2"/>
  <c r="R122" i="2"/>
  <c r="T122" i="2" s="1"/>
  <c r="S90" i="2"/>
  <c r="R91" i="2"/>
  <c r="T91" i="2" s="1"/>
  <c r="S98" i="2"/>
  <c r="R100" i="2"/>
  <c r="T100" i="2" s="1"/>
  <c r="S101" i="2"/>
  <c r="Q113" i="2"/>
  <c r="R90" i="2"/>
  <c r="T90" i="2" s="1"/>
  <c r="R98" i="2"/>
  <c r="T98" i="2" s="1"/>
  <c r="R101" i="2"/>
  <c r="T101" i="2" s="1"/>
  <c r="R112" i="2"/>
  <c r="T112" i="2" s="1"/>
  <c r="Q92" i="2"/>
  <c r="R41" i="2"/>
  <c r="R89" i="2"/>
  <c r="T89" i="2" s="1"/>
  <c r="R113" i="2"/>
  <c r="T113" i="2" s="1"/>
  <c r="S91" i="2"/>
  <c r="S100" i="2"/>
  <c r="S119" i="2"/>
  <c r="S63" i="2"/>
  <c r="Q90" i="2"/>
  <c r="Q98" i="2"/>
  <c r="S112" i="2"/>
  <c r="R63" i="2"/>
  <c r="T63" i="2" s="1"/>
  <c r="S92" i="2"/>
  <c r="Q91" i="2"/>
  <c r="Q100" i="2"/>
  <c r="S113" i="2"/>
  <c r="Q119" i="2"/>
  <c r="Q120" i="2"/>
  <c r="Q115" i="2"/>
  <c r="Q101" i="2"/>
  <c r="S139" i="2"/>
  <c r="R123" i="2"/>
  <c r="T123" i="2" s="1"/>
  <c r="R127" i="2"/>
  <c r="T127" i="2" s="1"/>
  <c r="S236" i="2"/>
  <c r="Q63" i="2"/>
  <c r="S127" i="2"/>
  <c r="S123" i="2"/>
  <c r="S41" i="2"/>
  <c r="Q47" i="2"/>
  <c r="Q123" i="2"/>
  <c r="R47" i="2"/>
  <c r="S47" i="2"/>
  <c r="R50" i="2"/>
  <c r="T50" i="2" s="1"/>
  <c r="Q50" i="2"/>
  <c r="S50" i="2"/>
  <c r="S57" i="2"/>
  <c r="S28" i="2"/>
  <c r="S67" i="2"/>
  <c r="T120" i="2" l="1"/>
  <c r="T47" i="2"/>
  <c r="T41" i="2"/>
  <c r="R67" i="2" l="1"/>
  <c r="T67" i="2" s="1"/>
  <c r="R236" i="2"/>
  <c r="T236" i="2" s="1"/>
  <c r="R57" i="2" l="1"/>
  <c r="R28" i="2"/>
  <c r="T57" i="2" l="1"/>
  <c r="T28" i="2"/>
  <c r="R139" i="2"/>
  <c r="T139" i="2" l="1"/>
  <c r="M39" i="2"/>
  <c r="M254" i="2" s="1"/>
  <c r="N39" i="2"/>
  <c r="N254" i="2" s="1"/>
  <c r="O39" i="2"/>
  <c r="O254" i="2" s="1"/>
  <c r="P39" i="2"/>
  <c r="P254" i="2" s="1"/>
  <c r="Q39" i="2" l="1"/>
  <c r="Q254" i="2" s="1"/>
  <c r="R39" i="2"/>
  <c r="R254" i="2" s="1"/>
  <c r="S39" i="2"/>
  <c r="S254" i="2" s="1"/>
  <c r="T39" i="2" l="1"/>
  <c r="T254" i="2" s="1"/>
</calcChain>
</file>

<file path=xl/sharedStrings.xml><?xml version="1.0" encoding="utf-8"?>
<sst xmlns="http://schemas.openxmlformats.org/spreadsheetml/2006/main" count="2012" uniqueCount="430">
  <si>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</si>
  <si>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</si>
  <si>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</si>
  <si>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</si>
  <si>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</si>
  <si>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</si>
  <si>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</si>
  <si>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</si>
  <si>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</si>
  <si>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</si>
  <si>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</si>
  <si>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</si>
  <si>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</si>
  <si>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</si>
  <si>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</si>
  <si>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</si>
  <si>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</si>
  <si>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</si>
  <si>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</si>
  <si>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</si>
  <si>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</si>
  <si>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</si>
  <si>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</si>
  <si>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</si>
  <si>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</si>
  <si>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</si>
  <si>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</si>
  <si>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</si>
  <si>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</si>
  <si>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</si>
  <si>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</si>
  <si>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</si>
  <si>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</si>
  <si>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</si>
  <si>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</si>
  <si>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</si>
  <si>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</si>
  <si>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</si>
  <si>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</si>
  <si>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</si>
  <si>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</si>
  <si>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</si>
  <si>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</si>
  <si>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</si>
  <si>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</si>
  <si>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</si>
  <si>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</si>
  <si>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</si>
  <si>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</si>
  <si>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</si>
  <si>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</si>
  <si>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</si>
  <si>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</si>
  <si>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</si>
  <si>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</si>
  <si>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</si>
  <si>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</si>
  <si>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</si>
  <si>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</si>
  <si>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</si>
  <si>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</si>
  <si>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</si>
  <si>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</si>
  <si>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</si>
  <si>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</si>
  <si>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</si>
  <si>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</si>
  <si>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</si>
  <si>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</si>
  <si>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</si>
  <si>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</si>
  <si>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</si>
  <si>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</si>
  <si>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</si>
  <si>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</si>
  <si>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</si>
  <si>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</si>
  <si>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</si>
  <si>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</si>
  <si>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</si>
  <si>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</si>
  <si>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</si>
  <si>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</si>
  <si>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</si>
  <si>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</si>
  <si>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</si>
  <si>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</si>
  <si>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</si>
  <si>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</si>
  <si>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</si>
  <si>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</si>
  <si>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</si>
  <si>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</si>
  <si>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</si>
  <si>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</si>
  <si>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</si>
  <si>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</si>
  <si>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</si>
  <si>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</si>
  <si>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</si>
  <si>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</si>
  <si>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</si>
  <si>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</si>
  <si>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</si>
  <si>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</si>
  <si>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</si>
  <si>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</si>
  <si>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</si>
  <si>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</si>
  <si>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</si>
  <si>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</si>
  <si>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</si>
  <si>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</si>
  <si>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</si>
  <si>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</si>
  <si>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</si>
  <si>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</si>
  <si>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</si>
  <si>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</si>
  <si>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</si>
  <si>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</si>
  <si>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</si>
  <si>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</si>
  <si>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</si>
  <si>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</si>
  <si>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</si>
  <si>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</si>
  <si>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</si>
  <si>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</si>
  <si>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</si>
  <si>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</si>
  <si>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</si>
  <si>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</si>
  <si>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</si>
  <si>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</si>
  <si>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</si>
  <si>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</si>
  <si>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</si>
  <si>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</si>
  <si>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</si>
  <si>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</si>
  <si>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</si>
  <si>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</si>
  <si>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</si>
  <si>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</si>
  <si>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</si>
  <si>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</si>
  <si>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</si>
  <si>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</si>
  <si>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</si>
  <si>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</si>
  <si>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</si>
  <si>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</si>
  <si>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</si>
  <si>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</si>
  <si>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</si>
  <si>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</si>
  <si>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</si>
  <si>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</si>
  <si>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</si>
  <si>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</si>
  <si>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</si>
  <si>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</si>
  <si>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</si>
  <si>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</si>
  <si>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DIVISION DE SERVICIOS GENERALES MT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</si>
  <si>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</si>
  <si>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</si>
  <si>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</si>
  <si>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</si>
  <si>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</si>
  <si>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</si>
  <si>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</si>
  <si>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</si>
  <si>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</si>
  <si>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</si>
  <si>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</si>
  <si>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</si>
  <si>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</si>
  <si>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</si>
  <si>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</si>
  <si>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</si>
  <si>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</si>
  <si>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</si>
  <si>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</si>
  <si>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</si>
  <si>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</si>
  <si>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</si>
  <si>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</si>
  <si>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DIRECCION ADMINISTRATIVA MT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</si>
  <si>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</si>
  <si>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</si>
  <si>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</si>
  <si>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</si>
  <si>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</si>
  <si>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</si>
  <si>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</si>
  <si>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</si>
  <si>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</si>
  <si>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</si>
  <si>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</si>
  <si>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</si>
  <si>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</si>
  <si>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</si>
  <si>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</si>
  <si>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</si>
  <si>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</si>
  <si>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</si>
  <si>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</si>
  <si>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</si>
  <si>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</si>
  <si>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</si>
  <si>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</si>
  <si>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</si>
  <si>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</si>
  <si>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</si>
  <si>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</si>
  <si>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</si>
  <si>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</si>
  <si>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</si>
  <si>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</si>
  <si>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</si>
  <si>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</si>
  <si>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</si>
  <si>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</si>
  <si>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</si>
  <si>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</si>
  <si>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</si>
  <si>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</si>
  <si>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</si>
  <si>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</si>
  <si>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</si>
  <si>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</si>
  <si>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</si>
  <si>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</si>
  <si>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</si>
  <si>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</si>
  <si>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</si>
  <si>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</si>
  <si>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</si>
  <si>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</si>
  <si>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</si>
  <si>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</si>
  <si>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</si>
  <si>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</si>
  <si>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</si>
  <si>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JOSE DANIEL VASQUEZ BADIA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</si>
  <si>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</si>
  <si>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</si>
  <si>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</si>
  <si>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</si>
  <si>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</si>
  <si>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</si>
  <si>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</si>
  <si>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</si>
  <si>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</si>
  <si>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</si>
  <si>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</si>
  <si>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</si>
  <si>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</si>
  <si>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</si>
  <si>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</si>
  <si>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</si>
  <si>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</si>
  <si>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</si>
  <si>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</si>
  <si>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</si>
  <si>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</si>
  <si>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</si>
  <si>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</si>
  <si>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</si>
  <si>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</si>
  <si>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</si>
  <si>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</si>
  <si>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</si>
  <si>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</si>
  <si>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</si>
  <si>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</si>
  <si>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</si>
  <si>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</si>
  <si>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</si>
  <si>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</si>
  <si>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</si>
  <si>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</si>
  <si>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</si>
  <si>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</si>
  <si>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</si>
  <si>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</si>
  <si>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</si>
  <si>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</si>
  <si>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</si>
  <si>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</si>
  <si>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</si>
  <si>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</si>
  <si>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</si>
  <si>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</si>
  <si>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</si>
  <si>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</si>
  <si>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YSAIAS ALVAREZ CASTILLO</t>
  </si>
  <si>
    <t>SAHIRA DELROSARIO JACKSON SANCHEZ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</si>
  <si>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</si>
  <si>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</si>
  <si>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</si>
  <si>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</si>
  <si>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</si>
  <si>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</si>
  <si>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</si>
  <si>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</si>
  <si>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</si>
  <si>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</si>
  <si>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</si>
  <si>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</si>
  <si>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</si>
  <si>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</si>
  <si>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</si>
  <si>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</si>
  <si>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</si>
  <si>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</si>
  <si>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</si>
  <si>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</si>
  <si>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</si>
  <si>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VIVIAN DAMIANA JACOBO GARCIA</t>
  </si>
  <si>
    <t>ROSA MARIA ARVELO CASTILLO</t>
  </si>
  <si>
    <t>ANALISTA DE PROYECTOS</t>
  </si>
  <si>
    <t>DIRECION GENERAL DE EMPLEO MT</t>
  </si>
  <si>
    <t>KARLA MARIA SANCHEZ ALCANTARA</t>
  </si>
  <si>
    <t>HEIRY RUIZ DE LA CRUZ</t>
  </si>
  <si>
    <t>LORENZO GONZALEZ CONCEPCION</t>
  </si>
  <si>
    <t>TECNICO ELECTRICISTA</t>
  </si>
  <si>
    <t>JUAN PABLO MOJICA</t>
  </si>
  <si>
    <t>JAIME ENRIQUE MARTE GOMEZ</t>
  </si>
  <si>
    <t>CARLOS ROSARIO GARCIA</t>
  </si>
  <si>
    <t>ANALISTA CALIDAD EN LA GESTION</t>
  </si>
  <si>
    <t>JENNY ALTAGRACIA FLORENTINO REYES</t>
  </si>
  <si>
    <t>DIVISION DE ATENCION  A LA DISCAPACIDAD MT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</si>
  <si>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</si>
  <si>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</si>
  <si>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</si>
  <si>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</si>
  <si>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</si>
  <si>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</si>
  <si>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</si>
  <si>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</si>
  <si>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</si>
  <si>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</si>
  <si>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</si>
  <si>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</si>
  <si>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</si>
  <si>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</si>
  <si>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</si>
  <si>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</si>
  <si>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</si>
  <si>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</si>
  <si>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</si>
  <si>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</si>
  <si>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</si>
  <si>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</si>
  <si>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</si>
  <si>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CARLOS DAVID BELTRAN TAVERAS</t>
  </si>
  <si>
    <t>SONIA ANTONIA LUCIANO PIÑA</t>
  </si>
  <si>
    <t>EDWARD CARLOS DEL VILLAR LIRANZO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</si>
  <si>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</si>
  <si>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</si>
  <si>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</si>
  <si>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</si>
  <si>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</si>
  <si>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</si>
  <si>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</si>
  <si>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</si>
  <si>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</si>
  <si>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</si>
  <si>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</si>
  <si>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</si>
  <si>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</si>
  <si>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</si>
  <si>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</si>
  <si>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</si>
  <si>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DEPARTAMENTO DE ADMINISTRACION DE RECURSOS HUMANOS MT</t>
  </si>
  <si>
    <t>AUXILIAR DE CONTABILIDAD</t>
  </si>
  <si>
    <t>CAMILA CESARINA MONTERO DE OLEO</t>
  </si>
  <si>
    <t>ANALISTA DE COMPRAS Y CONTRATACIONES</t>
  </si>
  <si>
    <t>GUSTAVO ADOLFO MORENO HERRERA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</si>
  <si>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</si>
  <si>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</si>
  <si>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</si>
  <si>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</si>
  <si>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</si>
  <si>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</si>
  <si>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OBSERVATORIO DE PREVENCION DE RIESGOS LABORALES MT</t>
  </si>
  <si>
    <t>DANIEL RAFAEL ALONZO GARCIA</t>
  </si>
  <si>
    <t>ALINA MARGARITA YNES ESTEVEZ SOTO</t>
  </si>
  <si>
    <t>CARMITO MADE BAUTISTA</t>
  </si>
  <si>
    <t>OFICINA TERRITORIAL DE EMPLEO- MOCA</t>
  </si>
  <si>
    <t>WANDA IBELIS MEJIA CONTRERAS</t>
  </si>
  <si>
    <t>HEIDY ESTHER MARIÑEZ VARGAS</t>
  </si>
  <si>
    <t>YIJENNY YULIDIA PAULINO CABRERA</t>
  </si>
  <si>
    <t>DARIO MAGDALENO JIMENEZ CLEMENTE</t>
  </si>
  <si>
    <t>JULIO AMBIORIX TORRES ESTEVEZ</t>
  </si>
  <si>
    <t>DANNY JOSE NUÑEZ  MARTINEZ</t>
  </si>
  <si>
    <t>TECNICO EN REFRIGERACION</t>
  </si>
  <si>
    <t>EVA ALTAGRACIA NINA GONZALEZ</t>
  </si>
  <si>
    <t>REHINILDA HIDALGO SANTIAGO</t>
  </si>
  <si>
    <t>GERMAN BATISTA GUERRERO</t>
  </si>
  <si>
    <t>STARLYN NOEL BAEZ LOPEZ</t>
  </si>
  <si>
    <t>SOPORTE TECNICO</t>
  </si>
  <si>
    <t>ANGELA ANTONIA BAEZ GOMEZ</t>
  </si>
  <si>
    <t>TECNICO ADMINISTRATIVO</t>
  </si>
  <si>
    <t>LEONIDAS DE JESUS PERALTA</t>
  </si>
  <si>
    <t>SILVIA ANDREINA VARRONE BAUTISTA</t>
  </si>
  <si>
    <t>MARLENY RAMIREZ DIAZ</t>
  </si>
  <si>
    <t>CRISPIN SANTANA DIAZ</t>
  </si>
  <si>
    <t xml:space="preserve">AIDA MERCEDES JIMENEZ PAREDES </t>
  </si>
  <si>
    <t xml:space="preserve">ARASELIS DE LA ROSA MATEO </t>
  </si>
  <si>
    <t xml:space="preserve">DOMINGO ANTONIO ALMONTE ESPINAL </t>
  </si>
  <si>
    <t xml:space="preserve">FRANQUIS FRANCO ESTEVEZ </t>
  </si>
  <si>
    <t xml:space="preserve">FRANCISCO JAVIER SANCHEZ CRUZ </t>
  </si>
  <si>
    <t xml:space="preserve">MARCOS ANTONIO GONZALEZ FELIZ </t>
  </si>
  <si>
    <t xml:space="preserve">ANGELA YANNETH SALINAS VENEGAS </t>
  </si>
  <si>
    <t>Correspondiente al mes de Octubre del 2023</t>
  </si>
  <si>
    <t>JOSE ADOLFO TAVARES TAVARES</t>
  </si>
  <si>
    <t>YONAIRA MARLENNI TORRES SANCHEZ</t>
  </si>
  <si>
    <t>JOSE AGUSTIN NUÑEZ MANA</t>
  </si>
  <si>
    <t>CARLOS MANUEL QUEZADA ALVAREZ</t>
  </si>
  <si>
    <t>AGENCIA LOCAL DE CONSTANZA MT</t>
  </si>
  <si>
    <t>DIRECTOR DE RECURSOS HUMANOS</t>
  </si>
  <si>
    <t>YGLORIS INMACULADA REYES CANOT</t>
  </si>
  <si>
    <t>LEIDY LAURA LUCIANO HERNANDEZ</t>
  </si>
  <si>
    <t>ENCARGADO DE COMPRAS</t>
  </si>
  <si>
    <r>
      <t xml:space="preserve">Nómina Personal </t>
    </r>
    <r>
      <rPr>
        <u/>
        <sz val="14"/>
        <rFont val="Calibri"/>
        <family val="2"/>
        <scheme val="minor"/>
      </rPr>
      <t>Temporal</t>
    </r>
  </si>
  <si>
    <t xml:space="preserve">   (4*) Deducción directa declaración TSS del SUIRPLUS por registro de dependientes adicionales al SDSS. RD$1577.45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</si>
</sst>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sz val="16"/>
      <color theme="1"/>
      <name val="Book Antiqua"/>
      <family val="1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  <font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vertical="center" wrapText="1"/>
    </xf>
    <xf numFmtId="4" fontId="22" fillId="33" borderId="0" xfId="0" applyNumberFormat="1" applyFont="1" applyFill="1" applyBorder="1" applyAlignment="1">
      <alignment vertical="center"/>
    </xf>
    <xf numFmtId="0" fontId="20" fillId="0" borderId="0" xfId="0" applyFont="1" applyAlignment="1"/>
    <xf numFmtId="0" fontId="20" fillId="0" borderId="0" xfId="0" applyFont="1" applyBorder="1" applyAlignment="1"/>
    <xf numFmtId="0" fontId="24" fillId="0" borderId="0" xfId="0" applyFont="1" applyBorder="1" applyAlignment="1">
      <alignment vertical="center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0" fillId="33" borderId="11" xfId="0" applyFont="1" applyFill="1" applyBorder="1" applyAlignment="1">
      <alignment vertical="center"/>
    </xf>
    <xf numFmtId="0" fontId="0" fillId="33" borderId="0" xfId="0" applyFill="1"/>
    <xf numFmtId="0" fontId="21" fillId="34" borderId="11" xfId="0" applyFont="1" applyFill="1" applyBorder="1" applyAlignment="1">
      <alignment vertical="center" wrapText="1"/>
    </xf>
    <xf numFmtId="0" fontId="21" fillId="34" borderId="11" xfId="0" applyFont="1" applyFill="1" applyBorder="1" applyAlignment="1">
      <alignment horizontal="center" vertical="center"/>
    </xf>
    <xf numFmtId="4" fontId="21" fillId="34" borderId="11" xfId="0" applyNumberFormat="1" applyFont="1" applyFill="1" applyBorder="1" applyAlignment="1">
      <alignment vertical="center"/>
    </xf>
    <xf numFmtId="0" fontId="20" fillId="34" borderId="11" xfId="0" applyFont="1" applyFill="1" applyBorder="1" applyAlignment="1">
      <alignment vertical="center"/>
    </xf>
    <xf numFmtId="0" fontId="20" fillId="34" borderId="0" xfId="0" applyFont="1" applyFill="1" applyAlignment="1">
      <alignment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/>
    </xf>
    <xf numFmtId="4" fontId="20" fillId="0" borderId="11" xfId="0" applyNumberFormat="1" applyFont="1" applyFill="1" applyBorder="1" applyAlignment="1">
      <alignment horizontal="right" vertical="center"/>
    </xf>
    <xf numFmtId="49" fontId="20" fillId="0" borderId="11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 wrapText="1"/>
    </xf>
    <xf numFmtId="43" fontId="20" fillId="0" borderId="11" xfId="42" applyFont="1" applyFill="1" applyBorder="1" applyAlignment="1">
      <alignment vertical="center"/>
    </xf>
    <xf numFmtId="0" fontId="0" fillId="0" borderId="11" xfId="0" applyFill="1" applyBorder="1"/>
    <xf numFmtId="4" fontId="0" fillId="0" borderId="11" xfId="0" applyNumberFormat="1" applyFill="1" applyBorder="1" applyAlignment="1"/>
    <xf numFmtId="43" fontId="0" fillId="0" borderId="11" xfId="42" applyFont="1" applyFill="1" applyBorder="1" applyAlignment="1"/>
    <xf numFmtId="0" fontId="0" fillId="0" borderId="11" xfId="0" applyFont="1" applyFill="1" applyBorder="1" applyAlignment="1">
      <alignment horizontal="left" vertical="center"/>
    </xf>
    <xf numFmtId="43" fontId="20" fillId="0" borderId="11" xfId="42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/>
    <xf numFmtId="0" fontId="20" fillId="35" borderId="0" xfId="0" applyFont="1" applyFill="1" applyAlignment="1">
      <alignment vertical="center"/>
    </xf>
    <xf numFmtId="0" fontId="20" fillId="36" borderId="0" xfId="0" applyFont="1" applyFill="1" applyAlignment="1">
      <alignment vertical="center"/>
    </xf>
    <xf numFmtId="0" fontId="20" fillId="37" borderId="0" xfId="0" applyFont="1" applyFill="1" applyAlignment="1">
      <alignment vertical="center"/>
    </xf>
    <xf numFmtId="0" fontId="20" fillId="38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Border="1" applyAlignment="1">
      <alignment vertical="center"/>
    </xf>
    <xf numFmtId="4" fontId="0" fillId="0" borderId="11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164" fontId="2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/>
    </xf>
    <xf numFmtId="4" fontId="0" fillId="0" borderId="11" xfId="0" applyNumberFormat="1" applyFill="1" applyBorder="1" applyAlignment="1">
      <alignment horizontal="center"/>
    </xf>
    <xf numFmtId="0" fontId="20" fillId="0" borderId="1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vertical="center" wrapText="1"/>
    </xf>
    <xf numFmtId="164" fontId="20" fillId="0" borderId="12" xfId="0" applyNumberFormat="1" applyFont="1" applyFill="1" applyBorder="1" applyAlignment="1">
      <alignment horizontal="center" vertical="center"/>
    </xf>
    <xf numFmtId="43" fontId="20" fillId="0" borderId="12" xfId="42" applyFont="1" applyFill="1" applyBorder="1" applyAlignment="1">
      <alignment vertical="center"/>
    </xf>
    <xf numFmtId="4" fontId="20" fillId="0" borderId="12" xfId="0" applyNumberFormat="1" applyFont="1" applyFill="1" applyBorder="1" applyAlignment="1">
      <alignment horizontal="right" vertical="center"/>
    </xf>
    <xf numFmtId="49" fontId="20" fillId="0" borderId="12" xfId="0" applyNumberFormat="1" applyFont="1" applyFill="1" applyBorder="1" applyAlignment="1">
      <alignment horizontal="right" vertical="center"/>
    </xf>
    <xf numFmtId="0" fontId="23" fillId="34" borderId="1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7" fillId="33" borderId="0" xfId="0" applyFont="1" applyFill="1" applyAlignment="1">
      <alignment vertical="center"/>
    </xf>
    <xf numFmtId="0" fontId="27" fillId="33" borderId="0" xfId="0" applyFont="1" applyFill="1" applyAlignment="1">
      <alignment horizontal="center" vertical="center"/>
    </xf>
    <xf numFmtId="165" fontId="27" fillId="33" borderId="0" xfId="0" applyNumberFormat="1" applyFont="1" applyFill="1" applyAlignment="1">
      <alignment vertical="center"/>
    </xf>
    <xf numFmtId="49" fontId="27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33" borderId="0" xfId="0" applyFont="1" applyFill="1" applyBorder="1" applyAlignment="1">
      <alignment vertical="center"/>
    </xf>
    <xf numFmtId="0" fontId="28" fillId="33" borderId="0" xfId="0" applyFont="1" applyFill="1" applyBorder="1" applyAlignment="1">
      <alignment vertical="center"/>
    </xf>
    <xf numFmtId="0" fontId="28" fillId="33" borderId="0" xfId="0" applyFont="1" applyFill="1" applyBorder="1" applyAlignment="1">
      <alignment horizontal="center" vertical="center"/>
    </xf>
    <xf numFmtId="43" fontId="28" fillId="33" borderId="0" xfId="42" applyFont="1" applyFill="1" applyBorder="1" applyAlignment="1">
      <alignment vertical="center"/>
    </xf>
    <xf numFmtId="4" fontId="28" fillId="0" borderId="0" xfId="0" applyNumberFormat="1" applyFont="1" applyFill="1" applyBorder="1" applyAlignment="1">
      <alignment vertical="center"/>
    </xf>
    <xf numFmtId="43" fontId="0" fillId="0" borderId="0" xfId="4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" fontId="28" fillId="33" borderId="0" xfId="0" applyNumberFormat="1" applyFont="1" applyFill="1" applyBorder="1" applyAlignment="1">
      <alignment vertical="center"/>
    </xf>
    <xf numFmtId="43" fontId="0" fillId="33" borderId="0" xfId="42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29" fillId="33" borderId="0" xfId="0" applyFont="1" applyFill="1" applyAlignment="1">
      <alignment horizontal="center" vertical="center"/>
    </xf>
    <xf numFmtId="43" fontId="27" fillId="33" borderId="0" xfId="42" applyFont="1" applyFill="1" applyBorder="1" applyAlignment="1">
      <alignment vertical="center"/>
    </xf>
    <xf numFmtId="4" fontId="27" fillId="33" borderId="0" xfId="0" applyNumberFormat="1" applyFont="1" applyFill="1" applyBorder="1" applyAlignment="1">
      <alignment vertical="center"/>
    </xf>
    <xf numFmtId="4" fontId="30" fillId="33" borderId="0" xfId="0" applyNumberFormat="1" applyFont="1" applyFill="1" applyBorder="1" applyAlignment="1">
      <alignment horizontal="right" vertical="center"/>
    </xf>
    <xf numFmtId="43" fontId="28" fillId="33" borderId="0" xfId="42" applyFont="1" applyFill="1" applyBorder="1" applyAlignment="1">
      <alignment horizontal="center" vertical="center"/>
    </xf>
    <xf numFmtId="43" fontId="27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43" fontId="14" fillId="0" borderId="0" xfId="0" applyNumberFormat="1" applyFont="1" applyBorder="1" applyAlignment="1">
      <alignment vertical="center"/>
    </xf>
    <xf numFmtId="43" fontId="14" fillId="33" borderId="0" xfId="0" applyNumberFormat="1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43" fontId="0" fillId="33" borderId="0" xfId="0" applyNumberForma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5" fillId="33" borderId="0" xfId="0" applyFont="1" applyFill="1" applyBorder="1" applyAlignment="1">
      <alignment horizontal="left" vertical="center"/>
    </xf>
    <xf numFmtId="0" fontId="25" fillId="33" borderId="0" xfId="0" applyFont="1" applyFill="1" applyBorder="1" applyAlignment="1">
      <alignment vertical="center"/>
    </xf>
    <xf numFmtId="0" fontId="25" fillId="33" borderId="0" xfId="0" applyFont="1" applyFill="1" applyBorder="1" applyAlignment="1">
      <alignment vertical="center" wrapText="1"/>
    </xf>
    <xf numFmtId="43" fontId="32" fillId="0" borderId="0" xfId="42" applyFont="1" applyBorder="1" applyAlignment="1">
      <alignment horizontal="center" vertical="center"/>
    </xf>
    <xf numFmtId="43" fontId="25" fillId="33" borderId="0" xfId="42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43" fontId="28" fillId="33" borderId="0" xfId="0" applyNumberFormat="1" applyFont="1" applyFill="1" applyBorder="1" applyAlignment="1">
      <alignment vertical="center"/>
    </xf>
    <xf numFmtId="0" fontId="0" fillId="33" borderId="0" xfId="0" applyFill="1" applyAlignment="1">
      <alignment vertical="center"/>
    </xf>
    <xf numFmtId="0" fontId="24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4" fontId="0" fillId="0" borderId="0" xfId="0" applyNumberFormat="1" applyBorder="1"/>
    <xf numFmtId="0" fontId="0" fillId="33" borderId="0" xfId="0" applyFill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/>
    <xf numFmtId="0" fontId="20" fillId="0" borderId="0" xfId="0" applyFont="1" applyFill="1" applyAlignment="1"/>
    <xf numFmtId="0" fontId="25" fillId="33" borderId="0" xfId="0" applyFont="1" applyFill="1" applyBorder="1" applyAlignment="1">
      <alignment horizontal="left" vertical="center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5" fillId="33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173788</xdr:colOff>
      <xdr:row>0</xdr:row>
      <xdr:rowOff>0</xdr:rowOff>
    </xdr:from>
    <xdr:to>
      <xdr:col>7</xdr:col>
      <xdr:colOff>1028700</xdr:colOff>
      <xdr:row>0</xdr:row>
      <xdr:rowOff>1885950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3927888" y="0"/>
          <a:ext cx="3179012" cy="1885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13</xdr:col>
      <xdr:colOff>1028701</xdr:colOff>
      <xdr:row>269</xdr:row>
      <xdr:rowOff>57150</xdr:rowOff>
    </xdr:from>
    <xdr:to>
      <xdr:col>17</xdr:col>
      <xdr:colOff>742950</xdr:colOff>
      <xdr:row>273</xdr:row>
      <xdr:rowOff>38099</xdr:rowOff>
    </xdr:to>
    <xdr:sp macro="" textlink="">
      <xdr:nvSpPr>
        <xdr:cNvPr id="13" name="Rectángulo 12"/>
        <xdr:cNvSpPr/>
      </xdr:nvSpPr>
      <xdr:spPr>
        <a:xfrm>
          <a:off x="23364826" y="174231300"/>
          <a:ext cx="4429124" cy="7524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3552825</xdr:colOff>
      <xdr:row>268</xdr:row>
      <xdr:rowOff>203200</xdr:rowOff>
    </xdr:from>
    <xdr:to>
      <xdr:col>3</xdr:col>
      <xdr:colOff>2381250</xdr:colOff>
      <xdr:row>272</xdr:row>
      <xdr:rowOff>146050</xdr:rowOff>
    </xdr:to>
    <xdr:sp macro="" textlink="">
      <xdr:nvSpPr>
        <xdr:cNvPr id="14" name="Rectángulo 13"/>
        <xdr:cNvSpPr/>
      </xdr:nvSpPr>
      <xdr:spPr>
        <a:xfrm>
          <a:off x="4060825" y="102184200"/>
          <a:ext cx="3844925" cy="768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3476625</xdr:colOff>
      <xdr:row>268</xdr:row>
      <xdr:rowOff>200931</xdr:rowOff>
    </xdr:from>
    <xdr:to>
      <xdr:col>8</xdr:col>
      <xdr:colOff>238124</xdr:colOff>
      <xdr:row>272</xdr:row>
      <xdr:rowOff>101600</xdr:rowOff>
    </xdr:to>
    <xdr:sp macro="" textlink="">
      <xdr:nvSpPr>
        <xdr:cNvPr id="16" name="Rectángulo 15"/>
        <xdr:cNvSpPr/>
      </xdr:nvSpPr>
      <xdr:spPr>
        <a:xfrm>
          <a:off x="13684250" y="102181931"/>
          <a:ext cx="3746499" cy="7261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466"/>
  <sheetViews>
    <sheetView tabSelected="1" zoomScale="30" zoomScaleNormal="30" zoomScalePageLayoutView="25" workbookViewId="0">
      <selection activeCell="Y273" sqref="Y273:Z273"/>
    </sheetView>
  </sheetViews>
  <sheetFormatPr baseColWidth="10" defaultColWidth="11.42578125" defaultRowHeight="16.5" x14ac:dyDescent="0.25"/>
  <cols>
    <col min="1" max="1" width="7.7109375" style="43" customWidth="1"/>
    <col min="2" max="2" width="56" style="1" customWidth="1"/>
    <col min="3" max="3" width="19.28515625" style="54" customWidth="1"/>
    <col min="4" max="4" width="70.28515625" style="4" customWidth="1"/>
    <col min="5" max="5" width="52.7109375" style="5" customWidth="1"/>
    <col min="6" max="8" width="17.28515625" style="43" customWidth="1"/>
    <col min="9" max="9" width="15.85546875" style="2" customWidth="1"/>
    <col min="10" max="10" width="17" style="39" customWidth="1"/>
    <col min="11" max="11" width="13.28515625" style="1" customWidth="1"/>
    <col min="12" max="12" width="16.140625" style="40" customWidth="1"/>
    <col min="13" max="14" width="16.140625" style="1" customWidth="1"/>
    <col min="15" max="15" width="16.140625" style="41" customWidth="1"/>
    <col min="16" max="16" width="16.140625" style="1" customWidth="1"/>
    <col min="17" max="17" width="14.7109375" style="1" customWidth="1"/>
    <col min="18" max="18" width="16.42578125" style="1" customWidth="1"/>
    <col min="19" max="19" width="14.7109375" style="1" customWidth="1"/>
    <col min="20" max="20" width="16.140625" style="1" customWidth="1"/>
    <col min="21" max="21" width="12.28515625" style="1" customWidth="1"/>
    <col min="22" max="110" width="11.42578125" style="28"/>
    <col min="111" max="16384" width="11.42578125" style="1"/>
  </cols>
  <sheetData>
    <row r="1" spans="1:110" ht="155.2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110" ht="26.25" customHeight="1" x14ac:dyDescent="0.25">
      <c r="A2" s="128" t="s">
        <v>428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</row>
    <row r="3" spans="1:110" ht="27" customHeight="1" x14ac:dyDescent="0.25">
      <c r="A3" s="129" t="s">
        <v>418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27"/>
    </row>
    <row r="4" spans="1:110" s="22" customFormat="1" ht="36.75" customHeight="1" x14ac:dyDescent="0.25">
      <c r="A4" s="124" t="s">
        <v>2</v>
      </c>
      <c r="B4" s="124" t="s">
        <v>0</v>
      </c>
      <c r="C4" s="124" t="s">
        <v>287</v>
      </c>
      <c r="D4" s="124" t="s">
        <v>3</v>
      </c>
      <c r="E4" s="124" t="s">
        <v>41</v>
      </c>
      <c r="F4" s="125" t="s">
        <v>290</v>
      </c>
      <c r="G4" s="124" t="s">
        <v>29</v>
      </c>
      <c r="H4" s="124" t="s">
        <v>30</v>
      </c>
      <c r="I4" s="124" t="s">
        <v>4</v>
      </c>
      <c r="J4" s="124" t="s">
        <v>40</v>
      </c>
      <c r="K4" s="124" t="s">
        <v>42</v>
      </c>
      <c r="L4" s="125" t="s">
        <v>5</v>
      </c>
      <c r="M4" s="125"/>
      <c r="N4" s="125"/>
      <c r="O4" s="125"/>
      <c r="P4" s="125"/>
      <c r="Q4" s="125"/>
      <c r="R4" s="124" t="s">
        <v>6</v>
      </c>
      <c r="S4" s="124"/>
      <c r="T4" s="124" t="s">
        <v>39</v>
      </c>
      <c r="U4" s="124" t="s">
        <v>7</v>
      </c>
      <c r="V4" s="27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</row>
    <row r="5" spans="1:110" s="22" customFormat="1" ht="39" customHeight="1" x14ac:dyDescent="0.25">
      <c r="A5" s="124"/>
      <c r="B5" s="124"/>
      <c r="C5" s="124"/>
      <c r="D5" s="124"/>
      <c r="E5" s="124"/>
      <c r="F5" s="125"/>
      <c r="G5" s="125"/>
      <c r="H5" s="125"/>
      <c r="I5" s="124"/>
      <c r="J5" s="124"/>
      <c r="K5" s="124"/>
      <c r="L5" s="124" t="s">
        <v>8</v>
      </c>
      <c r="M5" s="124"/>
      <c r="N5" s="124" t="s">
        <v>33</v>
      </c>
      <c r="O5" s="124" t="s">
        <v>9</v>
      </c>
      <c r="P5" s="124"/>
      <c r="Q5" s="124" t="s">
        <v>36</v>
      </c>
      <c r="R5" s="124" t="s">
        <v>37</v>
      </c>
      <c r="S5" s="124" t="s">
        <v>38</v>
      </c>
      <c r="T5" s="124"/>
      <c r="U5" s="124"/>
      <c r="V5" s="27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</row>
    <row r="6" spans="1:110" s="22" customFormat="1" ht="52.5" customHeight="1" x14ac:dyDescent="0.25">
      <c r="A6" s="124"/>
      <c r="B6" s="124"/>
      <c r="C6" s="124"/>
      <c r="D6" s="124"/>
      <c r="E6" s="124"/>
      <c r="F6" s="125"/>
      <c r="G6" s="125"/>
      <c r="H6" s="125"/>
      <c r="I6" s="124"/>
      <c r="J6" s="124"/>
      <c r="K6" s="124"/>
      <c r="L6" s="68" t="s">
        <v>31</v>
      </c>
      <c r="M6" s="68" t="s">
        <v>32</v>
      </c>
      <c r="N6" s="124"/>
      <c r="O6" s="68" t="s">
        <v>34</v>
      </c>
      <c r="P6" s="68" t="s">
        <v>35</v>
      </c>
      <c r="Q6" s="124"/>
      <c r="R6" s="124"/>
      <c r="S6" s="124"/>
      <c r="T6" s="124"/>
      <c r="U6" s="124"/>
      <c r="V6" s="27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</row>
    <row r="7" spans="1:110" s="2" customFormat="1" ht="30" customHeight="1" x14ac:dyDescent="0.25">
      <c r="A7" s="59">
        <v>1</v>
      </c>
      <c r="B7" s="60" t="s">
        <v>360</v>
      </c>
      <c r="C7" s="61" t="s">
        <v>288</v>
      </c>
      <c r="D7" s="62" t="s">
        <v>361</v>
      </c>
      <c r="E7" s="63" t="s">
        <v>275</v>
      </c>
      <c r="F7" s="59" t="s">
        <v>271</v>
      </c>
      <c r="G7" s="64" t="s">
        <v>272</v>
      </c>
      <c r="H7" s="64" t="s">
        <v>272</v>
      </c>
      <c r="I7" s="65">
        <v>175000</v>
      </c>
      <c r="J7" s="65">
        <v>29350.400000000001</v>
      </c>
      <c r="K7" s="65">
        <v>25</v>
      </c>
      <c r="L7" s="66">
        <f t="shared" ref="L7:L8" si="0">I7*2.87%</f>
        <v>5022.5</v>
      </c>
      <c r="M7" s="66">
        <f>I7*7.1%</f>
        <v>12424.999999999998</v>
      </c>
      <c r="N7" s="66">
        <f>I7*1.1%</f>
        <v>1925.0000000000002</v>
      </c>
      <c r="O7" s="66">
        <v>5320</v>
      </c>
      <c r="P7" s="66">
        <f>I7*7.09%</f>
        <v>12407.5</v>
      </c>
      <c r="Q7" s="66">
        <f>+L7+O7</f>
        <v>10342.5</v>
      </c>
      <c r="R7" s="66">
        <f>SUM(J7+K7+L7+O7)</f>
        <v>39717.9</v>
      </c>
      <c r="S7" s="66">
        <f>SUM(M7+N7+P7)</f>
        <v>26757.5</v>
      </c>
      <c r="T7" s="66">
        <f>I7-R7</f>
        <v>135282.1</v>
      </c>
      <c r="U7" s="67" t="s">
        <v>362</v>
      </c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</row>
    <row r="8" spans="1:110" s="2" customFormat="1" ht="30" customHeight="1" x14ac:dyDescent="0.25">
      <c r="A8" s="48">
        <v>2</v>
      </c>
      <c r="B8" s="29" t="s">
        <v>407</v>
      </c>
      <c r="C8" s="50" t="s">
        <v>288</v>
      </c>
      <c r="D8" s="23" t="s">
        <v>361</v>
      </c>
      <c r="E8" s="30" t="s">
        <v>101</v>
      </c>
      <c r="F8" s="48" t="s">
        <v>271</v>
      </c>
      <c r="G8" s="56" t="s">
        <v>272</v>
      </c>
      <c r="H8" s="56" t="s">
        <v>272</v>
      </c>
      <c r="I8" s="25">
        <v>40000</v>
      </c>
      <c r="J8" s="31">
        <v>442.65</v>
      </c>
      <c r="K8" s="31">
        <v>25</v>
      </c>
      <c r="L8" s="25">
        <f t="shared" si="0"/>
        <v>1148</v>
      </c>
      <c r="M8" s="25">
        <f t="shared" ref="M8" si="1">I8*7.1%</f>
        <v>2839.9999999999995</v>
      </c>
      <c r="N8" s="25">
        <f t="shared" ref="N8" si="2">I8*1.1%</f>
        <v>440.00000000000006</v>
      </c>
      <c r="O8" s="25">
        <f t="shared" ref="O8" si="3">I8*3.04%</f>
        <v>1216</v>
      </c>
      <c r="P8" s="25">
        <f t="shared" ref="P8:P9" si="4">I8*7.09%</f>
        <v>2836</v>
      </c>
      <c r="Q8" s="25">
        <f t="shared" ref="Q8:Q9" si="5">+L8+O8</f>
        <v>2364</v>
      </c>
      <c r="R8" s="25">
        <f t="shared" ref="R8:R9" si="6">SUM(J8+K8+L8+O8)</f>
        <v>2831.65</v>
      </c>
      <c r="S8" s="25">
        <f t="shared" ref="S8:S9" si="7">SUM(M8+N8+P8)</f>
        <v>6116</v>
      </c>
      <c r="T8" s="25">
        <f t="shared" ref="T8:T9" si="8">I8-R8</f>
        <v>37168.35</v>
      </c>
      <c r="U8" s="26" t="s">
        <v>362</v>
      </c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</row>
    <row r="9" spans="1:110" s="2" customFormat="1" ht="30" customHeight="1" x14ac:dyDescent="0.25">
      <c r="A9" s="48">
        <v>3</v>
      </c>
      <c r="B9" s="29" t="s">
        <v>391</v>
      </c>
      <c r="C9" s="50" t="s">
        <v>288</v>
      </c>
      <c r="D9" s="23" t="s">
        <v>361</v>
      </c>
      <c r="E9" s="30" t="s">
        <v>105</v>
      </c>
      <c r="F9" s="48" t="s">
        <v>271</v>
      </c>
      <c r="G9" s="56" t="s">
        <v>272</v>
      </c>
      <c r="H9" s="56" t="s">
        <v>272</v>
      </c>
      <c r="I9" s="25">
        <v>45000</v>
      </c>
      <c r="J9" s="31">
        <v>1148.33</v>
      </c>
      <c r="K9" s="31">
        <v>25</v>
      </c>
      <c r="L9" s="25">
        <v>1291.5</v>
      </c>
      <c r="M9" s="25">
        <f t="shared" ref="M9:M55" si="9">I9*7.1%</f>
        <v>3194.9999999999995</v>
      </c>
      <c r="N9" s="25"/>
      <c r="O9" s="25">
        <v>1368</v>
      </c>
      <c r="P9" s="25">
        <f t="shared" si="4"/>
        <v>3190.5</v>
      </c>
      <c r="Q9" s="25">
        <f t="shared" si="5"/>
        <v>2659.5</v>
      </c>
      <c r="R9" s="25">
        <f t="shared" si="6"/>
        <v>3832.83</v>
      </c>
      <c r="S9" s="25">
        <f t="shared" si="7"/>
        <v>6385.5</v>
      </c>
      <c r="T9" s="25">
        <f t="shared" si="8"/>
        <v>41167.17</v>
      </c>
      <c r="U9" s="26" t="s">
        <v>362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</row>
    <row r="10" spans="1:110" s="2" customFormat="1" ht="30" customHeight="1" x14ac:dyDescent="0.25">
      <c r="A10" s="48">
        <v>4</v>
      </c>
      <c r="B10" s="23" t="s">
        <v>150</v>
      </c>
      <c r="C10" s="48" t="s">
        <v>289</v>
      </c>
      <c r="D10" s="23" t="s">
        <v>47</v>
      </c>
      <c r="E10" s="23" t="s">
        <v>151</v>
      </c>
      <c r="F10" s="48" t="s">
        <v>271</v>
      </c>
      <c r="G10" s="56" t="s">
        <v>272</v>
      </c>
      <c r="H10" s="56" t="s">
        <v>272</v>
      </c>
      <c r="I10" s="25">
        <v>100000</v>
      </c>
      <c r="J10" s="25">
        <v>12105.37</v>
      </c>
      <c r="K10" s="25">
        <v>25</v>
      </c>
      <c r="L10" s="25">
        <f t="shared" ref="L10" si="10">I10*2.87%</f>
        <v>2870</v>
      </c>
      <c r="M10" s="25">
        <f t="shared" si="9"/>
        <v>7099.9999999999991</v>
      </c>
      <c r="N10" s="25">
        <f t="shared" ref="N10:N55" si="11">I10*1.1%</f>
        <v>1100</v>
      </c>
      <c r="O10" s="25">
        <f t="shared" ref="O10:O51" si="12">I10*3.04%</f>
        <v>3040</v>
      </c>
      <c r="P10" s="25">
        <f t="shared" ref="P10:P55" si="13">I10*7.09%</f>
        <v>7090.0000000000009</v>
      </c>
      <c r="Q10" s="25">
        <f t="shared" ref="Q10:Q55" si="14">+L10+O10</f>
        <v>5910</v>
      </c>
      <c r="R10" s="25">
        <f t="shared" ref="R10:R50" si="15">SUM(J10+K10+L10+O10)</f>
        <v>18040.370000000003</v>
      </c>
      <c r="S10" s="25">
        <f t="shared" ref="S10:S55" si="16">SUM(M10+N10+P10)</f>
        <v>15290</v>
      </c>
      <c r="T10" s="25">
        <f t="shared" ref="T10:T55" si="17">I10-R10</f>
        <v>81959.63</v>
      </c>
      <c r="U10" s="26" t="s">
        <v>362</v>
      </c>
      <c r="V10" s="27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</row>
    <row r="11" spans="1:110" s="2" customFormat="1" ht="30" customHeight="1" x14ac:dyDescent="0.25">
      <c r="A11" s="48">
        <v>5</v>
      </c>
      <c r="B11" s="23" t="s">
        <v>385</v>
      </c>
      <c r="C11" s="48" t="s">
        <v>288</v>
      </c>
      <c r="D11" s="23" t="s">
        <v>386</v>
      </c>
      <c r="E11" s="23" t="s">
        <v>251</v>
      </c>
      <c r="F11" s="48" t="s">
        <v>271</v>
      </c>
      <c r="G11" s="56" t="s">
        <v>272</v>
      </c>
      <c r="H11" s="56" t="s">
        <v>272</v>
      </c>
      <c r="I11" s="25">
        <v>46000</v>
      </c>
      <c r="J11" s="25">
        <v>1289.46</v>
      </c>
      <c r="K11" s="25">
        <v>25</v>
      </c>
      <c r="L11" s="25">
        <f t="shared" ref="L11:L102" si="18">I11*2.87%</f>
        <v>1320.2</v>
      </c>
      <c r="M11" s="25">
        <f>I11*7.1%</f>
        <v>3265.9999999999995</v>
      </c>
      <c r="N11" s="25">
        <f>I11*1.1%</f>
        <v>506.00000000000006</v>
      </c>
      <c r="O11" s="25">
        <f>I11*3.04%</f>
        <v>1398.4</v>
      </c>
      <c r="P11" s="25">
        <f>I11*7.09%</f>
        <v>3261.4</v>
      </c>
      <c r="Q11" s="25">
        <f>+L11+O11</f>
        <v>2718.6000000000004</v>
      </c>
      <c r="R11" s="25">
        <f>SUM(J11+K11+L11+O11)</f>
        <v>4033.06</v>
      </c>
      <c r="S11" s="25">
        <f>SUM(M11+N11+P11)</f>
        <v>7033.4</v>
      </c>
      <c r="T11" s="25">
        <f>I11-R11</f>
        <v>41966.94</v>
      </c>
      <c r="U11" s="26" t="s">
        <v>362</v>
      </c>
      <c r="V11" s="27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</row>
    <row r="12" spans="1:110" s="2" customFormat="1" ht="30" customHeight="1" x14ac:dyDescent="0.25">
      <c r="A12" s="48">
        <v>6</v>
      </c>
      <c r="B12" s="23" t="s">
        <v>194</v>
      </c>
      <c r="C12" s="48" t="s">
        <v>288</v>
      </c>
      <c r="D12" s="23" t="s">
        <v>196</v>
      </c>
      <c r="E12" s="23" t="s">
        <v>195</v>
      </c>
      <c r="F12" s="48" t="s">
        <v>271</v>
      </c>
      <c r="G12" s="56" t="s">
        <v>272</v>
      </c>
      <c r="H12" s="56" t="s">
        <v>272</v>
      </c>
      <c r="I12" s="25">
        <v>46000</v>
      </c>
      <c r="J12" s="25">
        <v>1289.46</v>
      </c>
      <c r="K12" s="25">
        <v>25</v>
      </c>
      <c r="L12" s="25">
        <f t="shared" si="18"/>
        <v>1320.2</v>
      </c>
      <c r="M12" s="25">
        <f t="shared" si="9"/>
        <v>3265.9999999999995</v>
      </c>
      <c r="N12" s="25">
        <f t="shared" si="11"/>
        <v>506.00000000000006</v>
      </c>
      <c r="O12" s="25">
        <f t="shared" si="12"/>
        <v>1398.4</v>
      </c>
      <c r="P12" s="25">
        <f t="shared" si="13"/>
        <v>3261.4</v>
      </c>
      <c r="Q12" s="25">
        <f t="shared" si="14"/>
        <v>2718.6000000000004</v>
      </c>
      <c r="R12" s="25">
        <f t="shared" si="15"/>
        <v>4033.06</v>
      </c>
      <c r="S12" s="25">
        <f t="shared" si="16"/>
        <v>7033.4</v>
      </c>
      <c r="T12" s="25">
        <f t="shared" si="17"/>
        <v>41966.94</v>
      </c>
      <c r="U12" s="26" t="s">
        <v>362</v>
      </c>
      <c r="V12" s="27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</row>
    <row r="13" spans="1:110" s="2" customFormat="1" ht="30" customHeight="1" x14ac:dyDescent="0.25">
      <c r="A13" s="48">
        <v>7</v>
      </c>
      <c r="B13" s="23" t="s">
        <v>152</v>
      </c>
      <c r="C13" s="48" t="s">
        <v>288</v>
      </c>
      <c r="D13" s="23" t="s">
        <v>50</v>
      </c>
      <c r="E13" s="23" t="s">
        <v>21</v>
      </c>
      <c r="F13" s="48" t="s">
        <v>271</v>
      </c>
      <c r="G13" s="56" t="s">
        <v>272</v>
      </c>
      <c r="H13" s="56" t="s">
        <v>272</v>
      </c>
      <c r="I13" s="25">
        <v>90000</v>
      </c>
      <c r="J13" s="25">
        <v>9753.1200000000008</v>
      </c>
      <c r="K13" s="25">
        <v>25</v>
      </c>
      <c r="L13" s="25">
        <f t="shared" si="18"/>
        <v>2583</v>
      </c>
      <c r="M13" s="25">
        <f t="shared" si="9"/>
        <v>6389.9999999999991</v>
      </c>
      <c r="N13" s="25">
        <f t="shared" si="11"/>
        <v>990.00000000000011</v>
      </c>
      <c r="O13" s="25">
        <f t="shared" si="12"/>
        <v>2736</v>
      </c>
      <c r="P13" s="25">
        <f t="shared" si="13"/>
        <v>6381</v>
      </c>
      <c r="Q13" s="25">
        <f t="shared" si="14"/>
        <v>5319</v>
      </c>
      <c r="R13" s="25">
        <f t="shared" si="15"/>
        <v>15097.12</v>
      </c>
      <c r="S13" s="25">
        <f t="shared" si="16"/>
        <v>13761</v>
      </c>
      <c r="T13" s="25">
        <f t="shared" si="17"/>
        <v>74902.880000000005</v>
      </c>
      <c r="U13" s="26" t="s">
        <v>362</v>
      </c>
      <c r="V13" s="27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</row>
    <row r="14" spans="1:110" s="2" customFormat="1" ht="30" customHeight="1" x14ac:dyDescent="0.25">
      <c r="A14" s="48">
        <v>8</v>
      </c>
      <c r="B14" s="23" t="s">
        <v>331</v>
      </c>
      <c r="C14" s="48" t="s">
        <v>288</v>
      </c>
      <c r="D14" s="23" t="s">
        <v>50</v>
      </c>
      <c r="E14" s="23" t="s">
        <v>332</v>
      </c>
      <c r="F14" s="48" t="s">
        <v>271</v>
      </c>
      <c r="G14" s="56" t="s">
        <v>272</v>
      </c>
      <c r="H14" s="56" t="s">
        <v>272</v>
      </c>
      <c r="I14" s="25">
        <v>61000</v>
      </c>
      <c r="J14" s="25">
        <v>3674.86</v>
      </c>
      <c r="K14" s="25">
        <v>25</v>
      </c>
      <c r="L14" s="25">
        <f t="shared" si="18"/>
        <v>1750.7</v>
      </c>
      <c r="M14" s="25">
        <f t="shared" si="9"/>
        <v>4331</v>
      </c>
      <c r="N14" s="25">
        <f t="shared" si="11"/>
        <v>671.00000000000011</v>
      </c>
      <c r="O14" s="25">
        <f t="shared" si="12"/>
        <v>1854.4</v>
      </c>
      <c r="P14" s="25">
        <f t="shared" si="13"/>
        <v>4324.9000000000005</v>
      </c>
      <c r="Q14" s="25">
        <f t="shared" si="14"/>
        <v>3605.1000000000004</v>
      </c>
      <c r="R14" s="25">
        <f t="shared" si="15"/>
        <v>7304.9600000000009</v>
      </c>
      <c r="S14" s="25">
        <f t="shared" si="16"/>
        <v>9326.9000000000015</v>
      </c>
      <c r="T14" s="25">
        <f t="shared" si="17"/>
        <v>53695.040000000001</v>
      </c>
      <c r="U14" s="26" t="s">
        <v>362</v>
      </c>
      <c r="V14" s="27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</row>
    <row r="15" spans="1:110" s="16" customFormat="1" ht="30" customHeight="1" x14ac:dyDescent="0.25">
      <c r="A15" s="48">
        <v>9</v>
      </c>
      <c r="B15" s="23" t="s">
        <v>273</v>
      </c>
      <c r="C15" s="48" t="s">
        <v>289</v>
      </c>
      <c r="D15" s="23" t="s">
        <v>274</v>
      </c>
      <c r="E15" s="23" t="s">
        <v>275</v>
      </c>
      <c r="F15" s="48" t="s">
        <v>271</v>
      </c>
      <c r="G15" s="56" t="s">
        <v>272</v>
      </c>
      <c r="H15" s="56" t="s">
        <v>272</v>
      </c>
      <c r="I15" s="25">
        <v>155000</v>
      </c>
      <c r="J15" s="25">
        <v>24645.9</v>
      </c>
      <c r="K15" s="25">
        <v>25</v>
      </c>
      <c r="L15" s="25">
        <f t="shared" si="18"/>
        <v>4448.5</v>
      </c>
      <c r="M15" s="25">
        <f t="shared" si="9"/>
        <v>11004.999999999998</v>
      </c>
      <c r="N15" s="25">
        <f t="shared" si="11"/>
        <v>1705.0000000000002</v>
      </c>
      <c r="O15" s="25">
        <f t="shared" si="12"/>
        <v>4712</v>
      </c>
      <c r="P15" s="25">
        <f t="shared" si="13"/>
        <v>10989.5</v>
      </c>
      <c r="Q15" s="25">
        <f t="shared" si="14"/>
        <v>9160.5</v>
      </c>
      <c r="R15" s="25">
        <f t="shared" si="15"/>
        <v>33831.4</v>
      </c>
      <c r="S15" s="25">
        <f t="shared" si="16"/>
        <v>23699.5</v>
      </c>
      <c r="T15" s="25">
        <f t="shared" si="17"/>
        <v>121168.6</v>
      </c>
      <c r="U15" s="26" t="s">
        <v>362</v>
      </c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</row>
    <row r="16" spans="1:110" s="2" customFormat="1" ht="30" customHeight="1" x14ac:dyDescent="0.25">
      <c r="A16" s="48">
        <v>10</v>
      </c>
      <c r="B16" s="23" t="s">
        <v>244</v>
      </c>
      <c r="C16" s="48" t="s">
        <v>289</v>
      </c>
      <c r="D16" s="23" t="s">
        <v>199</v>
      </c>
      <c r="E16" s="23" t="s">
        <v>245</v>
      </c>
      <c r="F16" s="48" t="s">
        <v>271</v>
      </c>
      <c r="G16" s="56" t="s">
        <v>272</v>
      </c>
      <c r="H16" s="56" t="s">
        <v>272</v>
      </c>
      <c r="I16" s="25">
        <v>110000</v>
      </c>
      <c r="J16" s="25">
        <v>14457.62</v>
      </c>
      <c r="K16" s="25">
        <v>25</v>
      </c>
      <c r="L16" s="25">
        <f t="shared" si="18"/>
        <v>3157</v>
      </c>
      <c r="M16" s="25">
        <f t="shared" si="9"/>
        <v>7809.9999999999991</v>
      </c>
      <c r="N16" s="25">
        <f t="shared" si="11"/>
        <v>1210.0000000000002</v>
      </c>
      <c r="O16" s="25">
        <f t="shared" si="12"/>
        <v>3344</v>
      </c>
      <c r="P16" s="25">
        <f t="shared" si="13"/>
        <v>7799.0000000000009</v>
      </c>
      <c r="Q16" s="25">
        <f t="shared" si="14"/>
        <v>6501</v>
      </c>
      <c r="R16" s="25">
        <f t="shared" si="15"/>
        <v>20983.620000000003</v>
      </c>
      <c r="S16" s="25">
        <f t="shared" si="16"/>
        <v>16819</v>
      </c>
      <c r="T16" s="25">
        <f t="shared" si="17"/>
        <v>89016.38</v>
      </c>
      <c r="U16" s="26" t="s">
        <v>362</v>
      </c>
      <c r="V16" s="27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</row>
    <row r="17" spans="1:110" s="2" customFormat="1" ht="30" customHeight="1" x14ac:dyDescent="0.25">
      <c r="A17" s="48">
        <v>11</v>
      </c>
      <c r="B17" s="23" t="s">
        <v>203</v>
      </c>
      <c r="C17" s="48" t="s">
        <v>289</v>
      </c>
      <c r="D17" s="23" t="s">
        <v>199</v>
      </c>
      <c r="E17" s="23" t="s">
        <v>204</v>
      </c>
      <c r="F17" s="48" t="s">
        <v>271</v>
      </c>
      <c r="G17" s="56" t="s">
        <v>272</v>
      </c>
      <c r="H17" s="56" t="s">
        <v>272</v>
      </c>
      <c r="I17" s="25">
        <v>50000</v>
      </c>
      <c r="J17" s="25">
        <v>1854</v>
      </c>
      <c r="K17" s="25">
        <v>25</v>
      </c>
      <c r="L17" s="25">
        <f t="shared" si="18"/>
        <v>1435</v>
      </c>
      <c r="M17" s="25">
        <f t="shared" si="9"/>
        <v>3549.9999999999995</v>
      </c>
      <c r="N17" s="25">
        <f t="shared" si="11"/>
        <v>550</v>
      </c>
      <c r="O17" s="25">
        <f t="shared" si="12"/>
        <v>1520</v>
      </c>
      <c r="P17" s="25">
        <f t="shared" si="13"/>
        <v>3545.0000000000005</v>
      </c>
      <c r="Q17" s="25">
        <f t="shared" si="14"/>
        <v>2955</v>
      </c>
      <c r="R17" s="25">
        <f t="shared" si="15"/>
        <v>4834</v>
      </c>
      <c r="S17" s="25">
        <f t="shared" si="16"/>
        <v>7645</v>
      </c>
      <c r="T17" s="25">
        <f t="shared" si="17"/>
        <v>45166</v>
      </c>
      <c r="U17" s="26" t="s">
        <v>362</v>
      </c>
      <c r="V17" s="27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</row>
    <row r="18" spans="1:110" s="2" customFormat="1" ht="30" customHeight="1" x14ac:dyDescent="0.25">
      <c r="A18" s="48">
        <v>12</v>
      </c>
      <c r="B18" s="23" t="s">
        <v>198</v>
      </c>
      <c r="C18" s="48" t="s">
        <v>288</v>
      </c>
      <c r="D18" s="23" t="s">
        <v>199</v>
      </c>
      <c r="E18" s="23" t="s">
        <v>200</v>
      </c>
      <c r="F18" s="48" t="s">
        <v>271</v>
      </c>
      <c r="G18" s="56" t="s">
        <v>272</v>
      </c>
      <c r="H18" s="56" t="s">
        <v>272</v>
      </c>
      <c r="I18" s="25">
        <v>42000</v>
      </c>
      <c r="J18" s="25">
        <v>486.81</v>
      </c>
      <c r="K18" s="25">
        <v>25</v>
      </c>
      <c r="L18" s="25">
        <f t="shared" si="18"/>
        <v>1205.4000000000001</v>
      </c>
      <c r="M18" s="25">
        <f t="shared" si="9"/>
        <v>2981.9999999999995</v>
      </c>
      <c r="N18" s="25">
        <f t="shared" si="11"/>
        <v>462.00000000000006</v>
      </c>
      <c r="O18" s="25">
        <f t="shared" si="12"/>
        <v>1276.8</v>
      </c>
      <c r="P18" s="25">
        <f t="shared" si="13"/>
        <v>2977.8</v>
      </c>
      <c r="Q18" s="25">
        <f t="shared" si="14"/>
        <v>2482.1999999999998</v>
      </c>
      <c r="R18" s="25">
        <f t="shared" si="15"/>
        <v>2994.01</v>
      </c>
      <c r="S18" s="25">
        <f t="shared" si="16"/>
        <v>6421.7999999999993</v>
      </c>
      <c r="T18" s="25">
        <f t="shared" si="17"/>
        <v>39005.99</v>
      </c>
      <c r="U18" s="26" t="s">
        <v>362</v>
      </c>
      <c r="V18" s="27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</row>
    <row r="19" spans="1:110" s="2" customFormat="1" ht="30" customHeight="1" x14ac:dyDescent="0.25">
      <c r="A19" s="48">
        <v>13</v>
      </c>
      <c r="B19" s="23" t="s">
        <v>243</v>
      </c>
      <c r="C19" s="48" t="s">
        <v>288</v>
      </c>
      <c r="D19" s="23" t="s">
        <v>199</v>
      </c>
      <c r="E19" s="23" t="s">
        <v>204</v>
      </c>
      <c r="F19" s="48" t="s">
        <v>271</v>
      </c>
      <c r="G19" s="56" t="s">
        <v>272</v>
      </c>
      <c r="H19" s="56" t="s">
        <v>272</v>
      </c>
      <c r="I19" s="25">
        <v>50000</v>
      </c>
      <c r="J19" s="25">
        <v>1854</v>
      </c>
      <c r="K19" s="25">
        <v>25</v>
      </c>
      <c r="L19" s="25">
        <f t="shared" si="18"/>
        <v>1435</v>
      </c>
      <c r="M19" s="25">
        <f t="shared" si="9"/>
        <v>3549.9999999999995</v>
      </c>
      <c r="N19" s="25">
        <f t="shared" si="11"/>
        <v>550</v>
      </c>
      <c r="O19" s="25">
        <f t="shared" si="12"/>
        <v>1520</v>
      </c>
      <c r="P19" s="25">
        <f t="shared" si="13"/>
        <v>3545.0000000000005</v>
      </c>
      <c r="Q19" s="25">
        <f t="shared" si="14"/>
        <v>2955</v>
      </c>
      <c r="R19" s="25">
        <f t="shared" si="15"/>
        <v>4834</v>
      </c>
      <c r="S19" s="25">
        <f t="shared" si="16"/>
        <v>7645</v>
      </c>
      <c r="T19" s="25">
        <f t="shared" si="17"/>
        <v>45166</v>
      </c>
      <c r="U19" s="26" t="s">
        <v>362</v>
      </c>
      <c r="V19" s="27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</row>
    <row r="20" spans="1:110" s="2" customFormat="1" ht="30" customHeight="1" x14ac:dyDescent="0.25">
      <c r="A20" s="48">
        <v>14</v>
      </c>
      <c r="B20" s="23" t="s">
        <v>310</v>
      </c>
      <c r="C20" s="48" t="s">
        <v>288</v>
      </c>
      <c r="D20" s="23" t="s">
        <v>199</v>
      </c>
      <c r="E20" s="23" t="s">
        <v>204</v>
      </c>
      <c r="F20" s="48" t="s">
        <v>271</v>
      </c>
      <c r="G20" s="56" t="s">
        <v>272</v>
      </c>
      <c r="H20" s="56" t="s">
        <v>272</v>
      </c>
      <c r="I20" s="25">
        <v>30000</v>
      </c>
      <c r="J20" s="25">
        <v>0</v>
      </c>
      <c r="K20" s="25">
        <v>25</v>
      </c>
      <c r="L20" s="25">
        <f t="shared" si="18"/>
        <v>861</v>
      </c>
      <c r="M20" s="25">
        <f t="shared" si="9"/>
        <v>2130</v>
      </c>
      <c r="N20" s="25">
        <f t="shared" si="11"/>
        <v>330.00000000000006</v>
      </c>
      <c r="O20" s="25">
        <f t="shared" si="12"/>
        <v>912</v>
      </c>
      <c r="P20" s="25">
        <f t="shared" si="13"/>
        <v>2127</v>
      </c>
      <c r="Q20" s="25">
        <f t="shared" si="14"/>
        <v>1773</v>
      </c>
      <c r="R20" s="25">
        <f t="shared" si="15"/>
        <v>1798</v>
      </c>
      <c r="S20" s="25">
        <f t="shared" si="16"/>
        <v>4587</v>
      </c>
      <c r="T20" s="25">
        <f t="shared" si="17"/>
        <v>28202</v>
      </c>
      <c r="U20" s="26" t="s">
        <v>362</v>
      </c>
      <c r="V20" s="27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</row>
    <row r="21" spans="1:110" s="2" customFormat="1" ht="30" customHeight="1" x14ac:dyDescent="0.25">
      <c r="A21" s="48">
        <v>15</v>
      </c>
      <c r="B21" s="23" t="s">
        <v>350</v>
      </c>
      <c r="C21" s="48" t="s">
        <v>288</v>
      </c>
      <c r="D21" s="23" t="s">
        <v>199</v>
      </c>
      <c r="E21" s="23" t="s">
        <v>46</v>
      </c>
      <c r="F21" s="48" t="s">
        <v>271</v>
      </c>
      <c r="G21" s="56" t="s">
        <v>272</v>
      </c>
      <c r="H21" s="56" t="s">
        <v>272</v>
      </c>
      <c r="I21" s="25">
        <v>70000</v>
      </c>
      <c r="J21" s="25">
        <v>5051</v>
      </c>
      <c r="K21" s="25">
        <v>25</v>
      </c>
      <c r="L21" s="25">
        <f t="shared" si="18"/>
        <v>2009</v>
      </c>
      <c r="M21" s="25">
        <f t="shared" si="9"/>
        <v>4970</v>
      </c>
      <c r="N21" s="25">
        <f t="shared" si="11"/>
        <v>770.00000000000011</v>
      </c>
      <c r="O21" s="25">
        <f t="shared" si="12"/>
        <v>2128</v>
      </c>
      <c r="P21" s="25">
        <f t="shared" si="13"/>
        <v>4963</v>
      </c>
      <c r="Q21" s="25">
        <f t="shared" si="14"/>
        <v>4137</v>
      </c>
      <c r="R21" s="25">
        <f t="shared" si="15"/>
        <v>9213</v>
      </c>
      <c r="S21" s="25">
        <f t="shared" si="16"/>
        <v>10703</v>
      </c>
      <c r="T21" s="25">
        <f t="shared" si="17"/>
        <v>60787</v>
      </c>
      <c r="U21" s="26" t="s">
        <v>362</v>
      </c>
      <c r="V21" s="27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</row>
    <row r="22" spans="1:110" s="2" customFormat="1" ht="30" customHeight="1" x14ac:dyDescent="0.25">
      <c r="A22" s="48">
        <v>16</v>
      </c>
      <c r="B22" s="23" t="s">
        <v>201</v>
      </c>
      <c r="C22" s="48" t="s">
        <v>288</v>
      </c>
      <c r="D22" s="23" t="s">
        <v>199</v>
      </c>
      <c r="E22" s="23" t="s">
        <v>202</v>
      </c>
      <c r="F22" s="48" t="s">
        <v>271</v>
      </c>
      <c r="G22" s="56" t="s">
        <v>272</v>
      </c>
      <c r="H22" s="56" t="s">
        <v>272</v>
      </c>
      <c r="I22" s="25">
        <v>35000</v>
      </c>
      <c r="J22" s="25">
        <v>0</v>
      </c>
      <c r="K22" s="25">
        <v>25</v>
      </c>
      <c r="L22" s="25">
        <f t="shared" si="18"/>
        <v>1004.5</v>
      </c>
      <c r="M22" s="25">
        <f t="shared" si="9"/>
        <v>2485</v>
      </c>
      <c r="N22" s="25">
        <f t="shared" si="11"/>
        <v>385.00000000000006</v>
      </c>
      <c r="O22" s="25">
        <f t="shared" si="12"/>
        <v>1064</v>
      </c>
      <c r="P22" s="25">
        <f t="shared" si="13"/>
        <v>2481.5</v>
      </c>
      <c r="Q22" s="25">
        <f t="shared" si="14"/>
        <v>2068.5</v>
      </c>
      <c r="R22" s="25">
        <f t="shared" si="15"/>
        <v>2093.5</v>
      </c>
      <c r="S22" s="25">
        <f t="shared" si="16"/>
        <v>5351.5</v>
      </c>
      <c r="T22" s="25">
        <f t="shared" si="17"/>
        <v>32906.5</v>
      </c>
      <c r="U22" s="26" t="s">
        <v>362</v>
      </c>
      <c r="V22" s="27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</row>
    <row r="23" spans="1:110" s="2" customFormat="1" ht="30" customHeight="1" x14ac:dyDescent="0.25">
      <c r="A23" s="48">
        <v>17</v>
      </c>
      <c r="B23" s="23" t="s">
        <v>163</v>
      </c>
      <c r="C23" s="48" t="s">
        <v>288</v>
      </c>
      <c r="D23" s="23" t="s">
        <v>48</v>
      </c>
      <c r="E23" s="23" t="s">
        <v>164</v>
      </c>
      <c r="F23" s="48" t="s">
        <v>271</v>
      </c>
      <c r="G23" s="56" t="s">
        <v>272</v>
      </c>
      <c r="H23" s="56" t="s">
        <v>272</v>
      </c>
      <c r="I23" s="25">
        <v>155000</v>
      </c>
      <c r="J23" s="25">
        <v>25042.74</v>
      </c>
      <c r="K23" s="25">
        <v>25</v>
      </c>
      <c r="L23" s="25">
        <f t="shared" si="18"/>
        <v>4448.5</v>
      </c>
      <c r="M23" s="25">
        <f t="shared" si="9"/>
        <v>11004.999999999998</v>
      </c>
      <c r="N23" s="25">
        <f t="shared" si="11"/>
        <v>1705.0000000000002</v>
      </c>
      <c r="O23" s="25">
        <f t="shared" si="12"/>
        <v>4712</v>
      </c>
      <c r="P23" s="25">
        <f t="shared" si="13"/>
        <v>10989.5</v>
      </c>
      <c r="Q23" s="25">
        <f t="shared" si="14"/>
        <v>9160.5</v>
      </c>
      <c r="R23" s="25">
        <f t="shared" si="15"/>
        <v>34228.240000000005</v>
      </c>
      <c r="S23" s="25">
        <f t="shared" si="16"/>
        <v>23699.5</v>
      </c>
      <c r="T23" s="25">
        <f t="shared" si="17"/>
        <v>120771.76</v>
      </c>
      <c r="U23" s="26" t="s">
        <v>362</v>
      </c>
      <c r="V23" s="27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</row>
    <row r="24" spans="1:110" s="2" customFormat="1" ht="30" customHeight="1" x14ac:dyDescent="0.25">
      <c r="A24" s="48">
        <v>18</v>
      </c>
      <c r="B24" s="23" t="s">
        <v>303</v>
      </c>
      <c r="C24" s="48" t="s">
        <v>288</v>
      </c>
      <c r="D24" s="23" t="s">
        <v>48</v>
      </c>
      <c r="E24" s="23" t="s">
        <v>15</v>
      </c>
      <c r="F24" s="48" t="s">
        <v>271</v>
      </c>
      <c r="G24" s="56" t="s">
        <v>272</v>
      </c>
      <c r="H24" s="56" t="s">
        <v>272</v>
      </c>
      <c r="I24" s="25">
        <v>45000</v>
      </c>
      <c r="J24" s="25">
        <v>1148.33</v>
      </c>
      <c r="K24" s="25">
        <v>25</v>
      </c>
      <c r="L24" s="25">
        <f t="shared" si="18"/>
        <v>1291.5</v>
      </c>
      <c r="M24" s="25">
        <f t="shared" si="9"/>
        <v>3194.9999999999995</v>
      </c>
      <c r="N24" s="25">
        <f t="shared" si="11"/>
        <v>495.00000000000006</v>
      </c>
      <c r="O24" s="25">
        <f t="shared" si="12"/>
        <v>1368</v>
      </c>
      <c r="P24" s="25">
        <f t="shared" si="13"/>
        <v>3190.5</v>
      </c>
      <c r="Q24" s="25">
        <f t="shared" si="14"/>
        <v>2659.5</v>
      </c>
      <c r="R24" s="25">
        <f t="shared" si="15"/>
        <v>3832.83</v>
      </c>
      <c r="S24" s="25">
        <f t="shared" si="16"/>
        <v>6880.5</v>
      </c>
      <c r="T24" s="25">
        <f t="shared" si="17"/>
        <v>41167.17</v>
      </c>
      <c r="U24" s="26" t="s">
        <v>362</v>
      </c>
      <c r="V24" s="27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</row>
    <row r="25" spans="1:110" s="2" customFormat="1" ht="30" customHeight="1" x14ac:dyDescent="0.25">
      <c r="A25" s="48">
        <v>19</v>
      </c>
      <c r="B25" s="23" t="s">
        <v>349</v>
      </c>
      <c r="C25" s="48" t="s">
        <v>289</v>
      </c>
      <c r="D25" s="23" t="s">
        <v>48</v>
      </c>
      <c r="E25" s="23" t="s">
        <v>315</v>
      </c>
      <c r="F25" s="48" t="s">
        <v>271</v>
      </c>
      <c r="G25" s="56" t="s">
        <v>272</v>
      </c>
      <c r="H25" s="56" t="s">
        <v>272</v>
      </c>
      <c r="I25" s="25">
        <v>50000</v>
      </c>
      <c r="J25" s="25">
        <v>1854</v>
      </c>
      <c r="K25" s="25">
        <v>25</v>
      </c>
      <c r="L25" s="25">
        <f t="shared" si="18"/>
        <v>1435</v>
      </c>
      <c r="M25" s="25">
        <f t="shared" si="9"/>
        <v>3549.9999999999995</v>
      </c>
      <c r="N25" s="25">
        <f t="shared" si="11"/>
        <v>550</v>
      </c>
      <c r="O25" s="25">
        <f t="shared" si="12"/>
        <v>1520</v>
      </c>
      <c r="P25" s="25">
        <f t="shared" si="13"/>
        <v>3545.0000000000005</v>
      </c>
      <c r="Q25" s="25">
        <f t="shared" si="14"/>
        <v>2955</v>
      </c>
      <c r="R25" s="25">
        <f t="shared" si="15"/>
        <v>4834</v>
      </c>
      <c r="S25" s="25">
        <f t="shared" si="16"/>
        <v>7645</v>
      </c>
      <c r="T25" s="25">
        <f t="shared" si="17"/>
        <v>45166</v>
      </c>
      <c r="U25" s="26" t="s">
        <v>362</v>
      </c>
      <c r="V25" s="27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</row>
    <row r="26" spans="1:110" s="2" customFormat="1" ht="30" customHeight="1" x14ac:dyDescent="0.25">
      <c r="A26" s="48">
        <v>20</v>
      </c>
      <c r="B26" s="23" t="s">
        <v>394</v>
      </c>
      <c r="C26" s="48" t="s">
        <v>289</v>
      </c>
      <c r="D26" s="23" t="s">
        <v>48</v>
      </c>
      <c r="E26" s="23" t="s">
        <v>315</v>
      </c>
      <c r="F26" s="48" t="s">
        <v>271</v>
      </c>
      <c r="G26" s="56" t="s">
        <v>272</v>
      </c>
      <c r="H26" s="56" t="s">
        <v>272</v>
      </c>
      <c r="I26" s="25">
        <v>61000</v>
      </c>
      <c r="J26" s="25">
        <v>3674.86</v>
      </c>
      <c r="K26" s="25">
        <v>25</v>
      </c>
      <c r="L26" s="25">
        <f t="shared" si="18"/>
        <v>1750.7</v>
      </c>
      <c r="M26" s="25">
        <f t="shared" si="9"/>
        <v>4331</v>
      </c>
      <c r="N26" s="25">
        <f t="shared" si="11"/>
        <v>671.00000000000011</v>
      </c>
      <c r="O26" s="25">
        <f t="shared" si="12"/>
        <v>1854.4</v>
      </c>
      <c r="P26" s="25">
        <f t="shared" si="13"/>
        <v>4324.9000000000005</v>
      </c>
      <c r="Q26" s="25">
        <f t="shared" si="14"/>
        <v>3605.1000000000004</v>
      </c>
      <c r="R26" s="25">
        <f t="shared" si="15"/>
        <v>7304.9600000000009</v>
      </c>
      <c r="S26" s="25">
        <f t="shared" si="16"/>
        <v>9326.9000000000015</v>
      </c>
      <c r="T26" s="25">
        <f t="shared" si="17"/>
        <v>53695.040000000001</v>
      </c>
      <c r="U26" s="26" t="s">
        <v>362</v>
      </c>
      <c r="V26" s="27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</row>
    <row r="27" spans="1:110" s="2" customFormat="1" ht="30" customHeight="1" x14ac:dyDescent="0.25">
      <c r="A27" s="48">
        <v>21</v>
      </c>
      <c r="B27" s="23" t="s">
        <v>395</v>
      </c>
      <c r="C27" s="48" t="s">
        <v>289</v>
      </c>
      <c r="D27" s="23" t="s">
        <v>48</v>
      </c>
      <c r="E27" s="23" t="s">
        <v>315</v>
      </c>
      <c r="F27" s="48" t="s">
        <v>271</v>
      </c>
      <c r="G27" s="56" t="s">
        <v>272</v>
      </c>
      <c r="H27" s="56" t="s">
        <v>272</v>
      </c>
      <c r="I27" s="25">
        <v>61000</v>
      </c>
      <c r="J27" s="25">
        <v>3674.86</v>
      </c>
      <c r="K27" s="25">
        <v>25</v>
      </c>
      <c r="L27" s="25">
        <f t="shared" ref="L27" si="19">I27*2.87%</f>
        <v>1750.7</v>
      </c>
      <c r="M27" s="25">
        <f t="shared" ref="M27" si="20">I27*7.1%</f>
        <v>4331</v>
      </c>
      <c r="N27" s="25">
        <f t="shared" ref="N27" si="21">I27*1.1%</f>
        <v>671.00000000000011</v>
      </c>
      <c r="O27" s="25">
        <f t="shared" ref="O27" si="22">I27*3.04%</f>
        <v>1854.4</v>
      </c>
      <c r="P27" s="25">
        <f t="shared" ref="P27" si="23">I27*7.09%</f>
        <v>4324.9000000000005</v>
      </c>
      <c r="Q27" s="25">
        <f t="shared" ref="Q27" si="24">+L27+O27</f>
        <v>3605.1000000000004</v>
      </c>
      <c r="R27" s="25">
        <f t="shared" ref="R27" si="25">SUM(J27+K27+L27+O27)</f>
        <v>7304.9600000000009</v>
      </c>
      <c r="S27" s="25">
        <f t="shared" ref="S27" si="26">SUM(M27+N27+P27)</f>
        <v>9326.9000000000015</v>
      </c>
      <c r="T27" s="25">
        <f t="shared" ref="T27" si="27">I27-R27</f>
        <v>53695.040000000001</v>
      </c>
      <c r="U27" s="26" t="s">
        <v>362</v>
      </c>
      <c r="V27" s="27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</row>
    <row r="28" spans="1:110" s="2" customFormat="1" ht="30" customHeight="1" x14ac:dyDescent="0.25">
      <c r="A28" s="48">
        <v>22</v>
      </c>
      <c r="B28" s="23" t="s">
        <v>16</v>
      </c>
      <c r="C28" s="48" t="s">
        <v>288</v>
      </c>
      <c r="D28" s="23" t="s">
        <v>304</v>
      </c>
      <c r="E28" s="23" t="s">
        <v>15</v>
      </c>
      <c r="F28" s="48" t="s">
        <v>271</v>
      </c>
      <c r="G28" s="56" t="s">
        <v>272</v>
      </c>
      <c r="H28" s="56" t="s">
        <v>272</v>
      </c>
      <c r="I28" s="25">
        <v>50000</v>
      </c>
      <c r="J28" s="25">
        <v>1854</v>
      </c>
      <c r="K28" s="25">
        <v>25</v>
      </c>
      <c r="L28" s="25">
        <f t="shared" si="18"/>
        <v>1435</v>
      </c>
      <c r="M28" s="25">
        <f t="shared" si="9"/>
        <v>3549.9999999999995</v>
      </c>
      <c r="N28" s="25">
        <f t="shared" si="11"/>
        <v>550</v>
      </c>
      <c r="O28" s="25">
        <f t="shared" si="12"/>
        <v>1520</v>
      </c>
      <c r="P28" s="25">
        <f t="shared" si="13"/>
        <v>3545.0000000000005</v>
      </c>
      <c r="Q28" s="25">
        <f t="shared" si="14"/>
        <v>2955</v>
      </c>
      <c r="R28" s="25">
        <f t="shared" si="15"/>
        <v>4834</v>
      </c>
      <c r="S28" s="25">
        <f t="shared" si="16"/>
        <v>7645</v>
      </c>
      <c r="T28" s="25">
        <f t="shared" si="17"/>
        <v>45166</v>
      </c>
      <c r="U28" s="26" t="s">
        <v>362</v>
      </c>
      <c r="V28" s="27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</row>
    <row r="29" spans="1:110" s="2" customFormat="1" ht="30" customHeight="1" x14ac:dyDescent="0.25">
      <c r="A29" s="48">
        <v>23</v>
      </c>
      <c r="B29" s="23" t="s">
        <v>316</v>
      </c>
      <c r="C29" s="48" t="s">
        <v>288</v>
      </c>
      <c r="D29" s="23" t="s">
        <v>304</v>
      </c>
      <c r="E29" s="23" t="s">
        <v>210</v>
      </c>
      <c r="F29" s="48" t="s">
        <v>271</v>
      </c>
      <c r="G29" s="56" t="s">
        <v>272</v>
      </c>
      <c r="H29" s="56" t="s">
        <v>272</v>
      </c>
      <c r="I29" s="25">
        <v>80000</v>
      </c>
      <c r="J29" s="25">
        <v>7400.87</v>
      </c>
      <c r="K29" s="25">
        <v>25</v>
      </c>
      <c r="L29" s="25">
        <f t="shared" si="18"/>
        <v>2296</v>
      </c>
      <c r="M29" s="25">
        <f t="shared" si="9"/>
        <v>5679.9999999999991</v>
      </c>
      <c r="N29" s="25">
        <f t="shared" si="11"/>
        <v>880.00000000000011</v>
      </c>
      <c r="O29" s="25">
        <f t="shared" si="12"/>
        <v>2432</v>
      </c>
      <c r="P29" s="25">
        <f t="shared" si="13"/>
        <v>5672</v>
      </c>
      <c r="Q29" s="25">
        <f t="shared" si="14"/>
        <v>4728</v>
      </c>
      <c r="R29" s="25">
        <f t="shared" si="15"/>
        <v>12153.869999999999</v>
      </c>
      <c r="S29" s="25">
        <f t="shared" si="16"/>
        <v>12232</v>
      </c>
      <c r="T29" s="25">
        <f t="shared" si="17"/>
        <v>67846.13</v>
      </c>
      <c r="U29" s="26" t="s">
        <v>362</v>
      </c>
      <c r="V29" s="27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</row>
    <row r="30" spans="1:110" s="2" customFormat="1" ht="30" customHeight="1" x14ac:dyDescent="0.25">
      <c r="A30" s="48">
        <v>24</v>
      </c>
      <c r="B30" s="23" t="s">
        <v>401</v>
      </c>
      <c r="C30" s="48" t="s">
        <v>289</v>
      </c>
      <c r="D30" s="23" t="s">
        <v>304</v>
      </c>
      <c r="E30" s="23" t="s">
        <v>315</v>
      </c>
      <c r="F30" s="48" t="s">
        <v>271</v>
      </c>
      <c r="G30" s="56" t="s">
        <v>272</v>
      </c>
      <c r="H30" s="56" t="s">
        <v>272</v>
      </c>
      <c r="I30" s="25">
        <v>45000</v>
      </c>
      <c r="J30" s="25">
        <v>910.22</v>
      </c>
      <c r="K30" s="25">
        <v>25</v>
      </c>
      <c r="L30" s="25">
        <f t="shared" si="18"/>
        <v>1291.5</v>
      </c>
      <c r="M30" s="25">
        <f t="shared" si="9"/>
        <v>3194.9999999999995</v>
      </c>
      <c r="N30" s="25">
        <f t="shared" si="11"/>
        <v>495.00000000000006</v>
      </c>
      <c r="O30" s="25">
        <f t="shared" si="12"/>
        <v>1368</v>
      </c>
      <c r="P30" s="25">
        <f t="shared" si="13"/>
        <v>3190.5</v>
      </c>
      <c r="Q30" s="25">
        <f t="shared" si="14"/>
        <v>2659.5</v>
      </c>
      <c r="R30" s="25">
        <f t="shared" si="15"/>
        <v>3594.7200000000003</v>
      </c>
      <c r="S30" s="25">
        <f t="shared" si="16"/>
        <v>6880.5</v>
      </c>
      <c r="T30" s="25">
        <f t="shared" si="17"/>
        <v>41405.279999999999</v>
      </c>
      <c r="U30" s="26" t="s">
        <v>362</v>
      </c>
      <c r="V30" s="27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</row>
    <row r="31" spans="1:110" s="2" customFormat="1" ht="30" customHeight="1" x14ac:dyDescent="0.25">
      <c r="A31" s="48">
        <v>25</v>
      </c>
      <c r="B31" s="23" t="s">
        <v>298</v>
      </c>
      <c r="C31" s="48" t="s">
        <v>288</v>
      </c>
      <c r="D31" s="23" t="s">
        <v>212</v>
      </c>
      <c r="E31" s="23" t="s">
        <v>300</v>
      </c>
      <c r="F31" s="48" t="s">
        <v>271</v>
      </c>
      <c r="G31" s="56" t="s">
        <v>272</v>
      </c>
      <c r="H31" s="56" t="s">
        <v>272</v>
      </c>
      <c r="I31" s="25">
        <v>155000</v>
      </c>
      <c r="J31" s="25">
        <v>25042.74</v>
      </c>
      <c r="K31" s="25">
        <v>25</v>
      </c>
      <c r="L31" s="25">
        <f t="shared" si="18"/>
        <v>4448.5</v>
      </c>
      <c r="M31" s="25">
        <f>I31*7.1%</f>
        <v>11004.999999999998</v>
      </c>
      <c r="N31" s="25">
        <f>I31*1.1%</f>
        <v>1705.0000000000002</v>
      </c>
      <c r="O31" s="25">
        <f>I31*3.04%</f>
        <v>4712</v>
      </c>
      <c r="P31" s="25">
        <f>I31*7.09%</f>
        <v>10989.5</v>
      </c>
      <c r="Q31" s="25">
        <f>+L31+O31</f>
        <v>9160.5</v>
      </c>
      <c r="R31" s="25">
        <f>SUM(J31+K31+L31+O31)</f>
        <v>34228.240000000005</v>
      </c>
      <c r="S31" s="25">
        <f>SUM(M31+N31+P31)</f>
        <v>23699.5</v>
      </c>
      <c r="T31" s="25">
        <f>I31-R31</f>
        <v>120771.76</v>
      </c>
      <c r="U31" s="26" t="s">
        <v>362</v>
      </c>
      <c r="V31" s="27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</row>
    <row r="32" spans="1:110" s="2" customFormat="1" ht="30" customHeight="1" x14ac:dyDescent="0.25">
      <c r="A32" s="48">
        <v>26</v>
      </c>
      <c r="B32" s="23" t="s">
        <v>211</v>
      </c>
      <c r="C32" s="48" t="s">
        <v>289</v>
      </c>
      <c r="D32" s="23" t="s">
        <v>212</v>
      </c>
      <c r="E32" s="23" t="s">
        <v>251</v>
      </c>
      <c r="F32" s="48" t="s">
        <v>271</v>
      </c>
      <c r="G32" s="56" t="s">
        <v>272</v>
      </c>
      <c r="H32" s="56" t="s">
        <v>272</v>
      </c>
      <c r="I32" s="25">
        <v>40000</v>
      </c>
      <c r="J32" s="25">
        <v>442.65</v>
      </c>
      <c r="K32" s="25">
        <v>25</v>
      </c>
      <c r="L32" s="25">
        <f t="shared" si="18"/>
        <v>1148</v>
      </c>
      <c r="M32" s="25">
        <f t="shared" si="9"/>
        <v>2839.9999999999995</v>
      </c>
      <c r="N32" s="25">
        <f t="shared" si="11"/>
        <v>440.00000000000006</v>
      </c>
      <c r="O32" s="25">
        <f t="shared" si="12"/>
        <v>1216</v>
      </c>
      <c r="P32" s="25">
        <f t="shared" si="13"/>
        <v>2836</v>
      </c>
      <c r="Q32" s="25">
        <f t="shared" si="14"/>
        <v>2364</v>
      </c>
      <c r="R32" s="25">
        <f t="shared" si="15"/>
        <v>2831.65</v>
      </c>
      <c r="S32" s="25">
        <f t="shared" si="16"/>
        <v>6116</v>
      </c>
      <c r="T32" s="25">
        <f t="shared" si="17"/>
        <v>37168.35</v>
      </c>
      <c r="U32" s="26" t="s">
        <v>362</v>
      </c>
      <c r="V32" s="27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</row>
    <row r="33" spans="1:110" s="2" customFormat="1" ht="30" customHeight="1" x14ac:dyDescent="0.25">
      <c r="A33" s="48">
        <v>27</v>
      </c>
      <c r="B33" s="23" t="s">
        <v>301</v>
      </c>
      <c r="C33" s="48" t="s">
        <v>288</v>
      </c>
      <c r="D33" s="23" t="s">
        <v>212</v>
      </c>
      <c r="E33" s="23" t="s">
        <v>251</v>
      </c>
      <c r="F33" s="48" t="s">
        <v>271</v>
      </c>
      <c r="G33" s="56" t="s">
        <v>272</v>
      </c>
      <c r="H33" s="56" t="s">
        <v>272</v>
      </c>
      <c r="I33" s="25">
        <v>45000</v>
      </c>
      <c r="J33" s="25">
        <v>1148.33</v>
      </c>
      <c r="K33" s="25">
        <v>25</v>
      </c>
      <c r="L33" s="25">
        <f t="shared" si="18"/>
        <v>1291.5</v>
      </c>
      <c r="M33" s="25">
        <f>I33*7.1%</f>
        <v>3194.9999999999995</v>
      </c>
      <c r="N33" s="25">
        <f>I33*1.1%</f>
        <v>495.00000000000006</v>
      </c>
      <c r="O33" s="25">
        <f>I33*3.04%</f>
        <v>1368</v>
      </c>
      <c r="P33" s="25">
        <f>I33*7.09%</f>
        <v>3190.5</v>
      </c>
      <c r="Q33" s="25">
        <f>+L33+O33</f>
        <v>2659.5</v>
      </c>
      <c r="R33" s="25">
        <f>SUM(J33+K33+L33+O33)</f>
        <v>3832.83</v>
      </c>
      <c r="S33" s="25">
        <f>SUM(M33+N33+P33)</f>
        <v>6880.5</v>
      </c>
      <c r="T33" s="25">
        <f>I33-R33</f>
        <v>41167.17</v>
      </c>
      <c r="U33" s="26" t="s">
        <v>362</v>
      </c>
      <c r="V33" s="27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</row>
    <row r="34" spans="1:110" s="2" customFormat="1" ht="30" customHeight="1" x14ac:dyDescent="0.25">
      <c r="A34" s="48">
        <v>28</v>
      </c>
      <c r="B34" s="23" t="s">
        <v>358</v>
      </c>
      <c r="C34" s="48" t="s">
        <v>288</v>
      </c>
      <c r="D34" s="23" t="s">
        <v>212</v>
      </c>
      <c r="E34" s="23" t="s">
        <v>251</v>
      </c>
      <c r="F34" s="48" t="s">
        <v>271</v>
      </c>
      <c r="G34" s="56" t="s">
        <v>272</v>
      </c>
      <c r="H34" s="56" t="s">
        <v>272</v>
      </c>
      <c r="I34" s="25">
        <v>40000</v>
      </c>
      <c r="J34" s="25">
        <v>442.65</v>
      </c>
      <c r="K34" s="25">
        <v>25</v>
      </c>
      <c r="L34" s="25">
        <f t="shared" si="18"/>
        <v>1148</v>
      </c>
      <c r="M34" s="25">
        <f>I34*7.1%</f>
        <v>2839.9999999999995</v>
      </c>
      <c r="N34" s="25">
        <f>I34*1.1%</f>
        <v>440.00000000000006</v>
      </c>
      <c r="O34" s="25">
        <f>I34*3.04%</f>
        <v>1216</v>
      </c>
      <c r="P34" s="25">
        <f>I34*7.09%</f>
        <v>2836</v>
      </c>
      <c r="Q34" s="25">
        <f>+L34+O34</f>
        <v>2364</v>
      </c>
      <c r="R34" s="25">
        <f>SUM(J34+K34+L34+O34)</f>
        <v>2831.65</v>
      </c>
      <c r="S34" s="25">
        <f>SUM(M34+N34+P34)</f>
        <v>6116</v>
      </c>
      <c r="T34" s="25">
        <f>I34-R34</f>
        <v>37168.35</v>
      </c>
      <c r="U34" s="26" t="s">
        <v>362</v>
      </c>
      <c r="V34" s="27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</row>
    <row r="35" spans="1:110" s="2" customFormat="1" ht="30" customHeight="1" x14ac:dyDescent="0.25">
      <c r="A35" s="48">
        <v>29</v>
      </c>
      <c r="B35" s="23" t="s">
        <v>402</v>
      </c>
      <c r="C35" s="48" t="s">
        <v>288</v>
      </c>
      <c r="D35" s="23" t="s">
        <v>212</v>
      </c>
      <c r="E35" s="23" t="s">
        <v>404</v>
      </c>
      <c r="F35" s="48" t="s">
        <v>271</v>
      </c>
      <c r="G35" s="56" t="s">
        <v>272</v>
      </c>
      <c r="H35" s="56" t="s">
        <v>272</v>
      </c>
      <c r="I35" s="25">
        <v>45000</v>
      </c>
      <c r="J35" s="25">
        <v>1148.33</v>
      </c>
      <c r="K35" s="25">
        <v>25</v>
      </c>
      <c r="L35" s="25">
        <f t="shared" ref="L35:L36" si="28">I35*2.87%</f>
        <v>1291.5</v>
      </c>
      <c r="M35" s="25">
        <f t="shared" ref="M35:M36" si="29">I35*7.1%</f>
        <v>3194.9999999999995</v>
      </c>
      <c r="N35" s="25">
        <f t="shared" ref="N35:N36" si="30">I35*1.1%</f>
        <v>495.00000000000006</v>
      </c>
      <c r="O35" s="25">
        <f t="shared" ref="O35:O36" si="31">I35*3.04%</f>
        <v>1368</v>
      </c>
      <c r="P35" s="25">
        <f t="shared" ref="P35:P36" si="32">I35*7.09%</f>
        <v>3190.5</v>
      </c>
      <c r="Q35" s="25">
        <f t="shared" ref="Q35:Q36" si="33">+L35+O35</f>
        <v>2659.5</v>
      </c>
      <c r="R35" s="25">
        <f t="shared" ref="R35:R36" si="34">SUM(J35+K35+L35+O35)</f>
        <v>3832.83</v>
      </c>
      <c r="S35" s="25">
        <f t="shared" ref="S35:S36" si="35">SUM(M35+N35+P35)</f>
        <v>6880.5</v>
      </c>
      <c r="T35" s="25">
        <f t="shared" ref="T35:T36" si="36">I35-R35</f>
        <v>41167.17</v>
      </c>
      <c r="U35" s="26" t="s">
        <v>362</v>
      </c>
      <c r="V35" s="27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</row>
    <row r="36" spans="1:110" s="2" customFormat="1" ht="30" customHeight="1" x14ac:dyDescent="0.25">
      <c r="A36" s="48">
        <v>30</v>
      </c>
      <c r="B36" s="23" t="s">
        <v>403</v>
      </c>
      <c r="C36" s="48" t="s">
        <v>288</v>
      </c>
      <c r="D36" s="23" t="s">
        <v>212</v>
      </c>
      <c r="E36" s="23" t="s">
        <v>251</v>
      </c>
      <c r="F36" s="48" t="s">
        <v>271</v>
      </c>
      <c r="G36" s="56" t="s">
        <v>272</v>
      </c>
      <c r="H36" s="56" t="s">
        <v>272</v>
      </c>
      <c r="I36" s="25">
        <v>45000</v>
      </c>
      <c r="J36" s="25">
        <v>1148.33</v>
      </c>
      <c r="K36" s="25">
        <v>25</v>
      </c>
      <c r="L36" s="25">
        <f t="shared" si="28"/>
        <v>1291.5</v>
      </c>
      <c r="M36" s="25">
        <f t="shared" si="29"/>
        <v>3194.9999999999995</v>
      </c>
      <c r="N36" s="25">
        <f t="shared" si="30"/>
        <v>495.00000000000006</v>
      </c>
      <c r="O36" s="25">
        <f t="shared" si="31"/>
        <v>1368</v>
      </c>
      <c r="P36" s="25">
        <f t="shared" si="32"/>
        <v>3190.5</v>
      </c>
      <c r="Q36" s="25">
        <f t="shared" si="33"/>
        <v>2659.5</v>
      </c>
      <c r="R36" s="25">
        <f t="shared" si="34"/>
        <v>3832.83</v>
      </c>
      <c r="S36" s="25">
        <f t="shared" si="35"/>
        <v>6880.5</v>
      </c>
      <c r="T36" s="25">
        <f t="shared" si="36"/>
        <v>41167.17</v>
      </c>
      <c r="U36" s="26" t="s">
        <v>362</v>
      </c>
      <c r="V36" s="27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</row>
    <row r="37" spans="1:110" s="2" customFormat="1" ht="30" customHeight="1" x14ac:dyDescent="0.25">
      <c r="A37" s="48">
        <v>31</v>
      </c>
      <c r="B37" s="23" t="s">
        <v>205</v>
      </c>
      <c r="C37" s="48" t="s">
        <v>289</v>
      </c>
      <c r="D37" s="23" t="s">
        <v>206</v>
      </c>
      <c r="E37" s="23" t="s">
        <v>21</v>
      </c>
      <c r="F37" s="48" t="s">
        <v>271</v>
      </c>
      <c r="G37" s="56" t="s">
        <v>272</v>
      </c>
      <c r="H37" s="56" t="s">
        <v>272</v>
      </c>
      <c r="I37" s="25">
        <v>100000</v>
      </c>
      <c r="J37" s="25">
        <v>11311.68</v>
      </c>
      <c r="K37" s="25">
        <v>25</v>
      </c>
      <c r="L37" s="25">
        <f t="shared" si="18"/>
        <v>2870</v>
      </c>
      <c r="M37" s="25">
        <f t="shared" si="9"/>
        <v>7099.9999999999991</v>
      </c>
      <c r="N37" s="25">
        <f t="shared" si="11"/>
        <v>1100</v>
      </c>
      <c r="O37" s="25">
        <f t="shared" si="12"/>
        <v>3040</v>
      </c>
      <c r="P37" s="25">
        <f t="shared" si="13"/>
        <v>7090.0000000000009</v>
      </c>
      <c r="Q37" s="25">
        <f t="shared" si="14"/>
        <v>5910</v>
      </c>
      <c r="R37" s="25">
        <f t="shared" si="15"/>
        <v>17246.68</v>
      </c>
      <c r="S37" s="25">
        <f t="shared" si="16"/>
        <v>15290</v>
      </c>
      <c r="T37" s="25">
        <f t="shared" si="17"/>
        <v>82753.320000000007</v>
      </c>
      <c r="U37" s="26" t="s">
        <v>362</v>
      </c>
      <c r="V37" s="27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</row>
    <row r="38" spans="1:110" s="2" customFormat="1" ht="30" customHeight="1" x14ac:dyDescent="0.25">
      <c r="A38" s="48">
        <v>32</v>
      </c>
      <c r="B38" s="23" t="s">
        <v>359</v>
      </c>
      <c r="C38" s="48" t="s">
        <v>289</v>
      </c>
      <c r="D38" s="23" t="s">
        <v>206</v>
      </c>
      <c r="E38" s="23" t="s">
        <v>315</v>
      </c>
      <c r="F38" s="48" t="s">
        <v>271</v>
      </c>
      <c r="G38" s="56" t="s">
        <v>272</v>
      </c>
      <c r="H38" s="56" t="s">
        <v>272</v>
      </c>
      <c r="I38" s="25">
        <v>61000</v>
      </c>
      <c r="J38" s="25">
        <v>3357.38</v>
      </c>
      <c r="K38" s="25">
        <v>25</v>
      </c>
      <c r="L38" s="25">
        <f>I38*2.87%</f>
        <v>1750.7</v>
      </c>
      <c r="M38" s="25">
        <f>I38*7.1%</f>
        <v>4331</v>
      </c>
      <c r="N38" s="25">
        <f>I38*1.1%</f>
        <v>671.00000000000011</v>
      </c>
      <c r="O38" s="25">
        <f>I38*3.04%</f>
        <v>1854.4</v>
      </c>
      <c r="P38" s="25">
        <f>I38*7.09%</f>
        <v>4324.9000000000005</v>
      </c>
      <c r="Q38" s="25">
        <f>+L38+O38</f>
        <v>3605.1000000000004</v>
      </c>
      <c r="R38" s="25">
        <f>SUM(J38+K38+L38+O38)</f>
        <v>6987.48</v>
      </c>
      <c r="S38" s="25">
        <f>SUM(M38+N38+P38)</f>
        <v>9326.9000000000015</v>
      </c>
      <c r="T38" s="25">
        <f>I38-R38</f>
        <v>54012.520000000004</v>
      </c>
      <c r="U38" s="26" t="s">
        <v>362</v>
      </c>
      <c r="V38" s="27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</row>
    <row r="39" spans="1:110" s="2" customFormat="1" ht="30" customHeight="1" x14ac:dyDescent="0.25">
      <c r="A39" s="48">
        <v>33</v>
      </c>
      <c r="B39" s="23" t="s">
        <v>24</v>
      </c>
      <c r="C39" s="48" t="s">
        <v>289</v>
      </c>
      <c r="D39" s="23" t="s">
        <v>56</v>
      </c>
      <c r="E39" s="23" t="s">
        <v>27</v>
      </c>
      <c r="F39" s="48" t="s">
        <v>271</v>
      </c>
      <c r="G39" s="56" t="s">
        <v>272</v>
      </c>
      <c r="H39" s="56" t="s">
        <v>272</v>
      </c>
      <c r="I39" s="25">
        <v>155000</v>
      </c>
      <c r="J39" s="25">
        <v>25042.74</v>
      </c>
      <c r="K39" s="25">
        <v>25</v>
      </c>
      <c r="L39" s="25">
        <f t="shared" si="18"/>
        <v>4448.5</v>
      </c>
      <c r="M39" s="25">
        <f t="shared" si="9"/>
        <v>11004.999999999998</v>
      </c>
      <c r="N39" s="25">
        <f t="shared" si="11"/>
        <v>1705.0000000000002</v>
      </c>
      <c r="O39" s="25">
        <f t="shared" si="12"/>
        <v>4712</v>
      </c>
      <c r="P39" s="25">
        <f t="shared" si="13"/>
        <v>10989.5</v>
      </c>
      <c r="Q39" s="25">
        <f t="shared" si="14"/>
        <v>9160.5</v>
      </c>
      <c r="R39" s="25">
        <f t="shared" si="15"/>
        <v>34228.240000000005</v>
      </c>
      <c r="S39" s="25">
        <f t="shared" si="16"/>
        <v>23699.5</v>
      </c>
      <c r="T39" s="25">
        <f t="shared" si="17"/>
        <v>120771.76</v>
      </c>
      <c r="U39" s="26" t="s">
        <v>362</v>
      </c>
      <c r="V39" s="27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</row>
    <row r="40" spans="1:110" s="2" customFormat="1" ht="30" customHeight="1" x14ac:dyDescent="0.25">
      <c r="A40" s="48">
        <v>34</v>
      </c>
      <c r="B40" s="23" t="s">
        <v>405</v>
      </c>
      <c r="C40" s="48" t="s">
        <v>289</v>
      </c>
      <c r="D40" s="23" t="s">
        <v>189</v>
      </c>
      <c r="E40" s="23" t="s">
        <v>406</v>
      </c>
      <c r="F40" s="48" t="s">
        <v>271</v>
      </c>
      <c r="G40" s="56" t="s">
        <v>272</v>
      </c>
      <c r="H40" s="56" t="s">
        <v>272</v>
      </c>
      <c r="I40" s="25">
        <v>45000</v>
      </c>
      <c r="J40" s="25">
        <v>1148.33</v>
      </c>
      <c r="K40" s="25">
        <v>25</v>
      </c>
      <c r="L40" s="25">
        <f t="shared" ref="L40" si="37">I40*2.87%</f>
        <v>1291.5</v>
      </c>
      <c r="M40" s="25">
        <f>I40*7.1%</f>
        <v>3194.9999999999995</v>
      </c>
      <c r="N40" s="25">
        <f>I40*1.1%</f>
        <v>495.00000000000006</v>
      </c>
      <c r="O40" s="25">
        <f>I40*3.04%</f>
        <v>1368</v>
      </c>
      <c r="P40" s="25">
        <f>I40*7.09%</f>
        <v>3190.5</v>
      </c>
      <c r="Q40" s="25">
        <f>+L40+O40</f>
        <v>2659.5</v>
      </c>
      <c r="R40" s="25">
        <f>SUM(J40+K40+L40+O40)</f>
        <v>3832.83</v>
      </c>
      <c r="S40" s="25">
        <f>SUM(M40+N40+P40)</f>
        <v>6880.5</v>
      </c>
      <c r="T40" s="25">
        <f>I40-R40</f>
        <v>41167.17</v>
      </c>
      <c r="U40" s="26" t="s">
        <v>362</v>
      </c>
      <c r="V40" s="27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</row>
    <row r="41" spans="1:110" s="42" customFormat="1" ht="30" customHeight="1" x14ac:dyDescent="0.25">
      <c r="A41" s="48">
        <v>35</v>
      </c>
      <c r="B41" s="23" t="s">
        <v>55</v>
      </c>
      <c r="C41" s="48" t="s">
        <v>289</v>
      </c>
      <c r="D41" s="23" t="s">
        <v>54</v>
      </c>
      <c r="E41" s="23" t="s">
        <v>427</v>
      </c>
      <c r="F41" s="48" t="s">
        <v>271</v>
      </c>
      <c r="G41" s="56" t="s">
        <v>272</v>
      </c>
      <c r="H41" s="56" t="s">
        <v>272</v>
      </c>
      <c r="I41" s="25">
        <v>110000</v>
      </c>
      <c r="J41" s="25">
        <v>14060.77</v>
      </c>
      <c r="K41" s="25">
        <v>25</v>
      </c>
      <c r="L41" s="25">
        <f t="shared" si="18"/>
        <v>3157</v>
      </c>
      <c r="M41" s="25">
        <f t="shared" si="9"/>
        <v>7809.9999999999991</v>
      </c>
      <c r="N41" s="25">
        <f t="shared" si="11"/>
        <v>1210.0000000000002</v>
      </c>
      <c r="O41" s="25">
        <f t="shared" si="12"/>
        <v>3344</v>
      </c>
      <c r="P41" s="25">
        <f t="shared" si="13"/>
        <v>7799.0000000000009</v>
      </c>
      <c r="Q41" s="25">
        <f t="shared" si="14"/>
        <v>6501</v>
      </c>
      <c r="R41" s="25">
        <f t="shared" si="15"/>
        <v>20586.77</v>
      </c>
      <c r="S41" s="25">
        <f t="shared" si="16"/>
        <v>16819</v>
      </c>
      <c r="T41" s="25">
        <f t="shared" si="17"/>
        <v>89413.23</v>
      </c>
      <c r="U41" s="26" t="s">
        <v>362</v>
      </c>
      <c r="V41" s="27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</row>
    <row r="42" spans="1:110" s="2" customFormat="1" ht="30" customHeight="1" x14ac:dyDescent="0.25">
      <c r="A42" s="48">
        <v>36</v>
      </c>
      <c r="B42" s="23" t="s">
        <v>381</v>
      </c>
      <c r="C42" s="48" t="s">
        <v>288</v>
      </c>
      <c r="D42" s="23" t="s">
        <v>54</v>
      </c>
      <c r="E42" s="23" t="s">
        <v>380</v>
      </c>
      <c r="F42" s="48" t="s">
        <v>271</v>
      </c>
      <c r="G42" s="56" t="s">
        <v>272</v>
      </c>
      <c r="H42" s="56" t="s">
        <v>272</v>
      </c>
      <c r="I42" s="25">
        <v>61000</v>
      </c>
      <c r="J42" s="25">
        <v>3674.86</v>
      </c>
      <c r="K42" s="25">
        <v>25</v>
      </c>
      <c r="L42" s="25">
        <f t="shared" si="18"/>
        <v>1750.7</v>
      </c>
      <c r="M42" s="25">
        <f t="shared" si="9"/>
        <v>4331</v>
      </c>
      <c r="N42" s="25">
        <f t="shared" si="11"/>
        <v>671.00000000000011</v>
      </c>
      <c r="O42" s="25">
        <f t="shared" si="12"/>
        <v>1854.4</v>
      </c>
      <c r="P42" s="25">
        <f t="shared" si="13"/>
        <v>4324.9000000000005</v>
      </c>
      <c r="Q42" s="25">
        <f t="shared" si="14"/>
        <v>3605.1000000000004</v>
      </c>
      <c r="R42" s="25">
        <f t="shared" si="15"/>
        <v>7304.9600000000009</v>
      </c>
      <c r="S42" s="25">
        <f t="shared" si="16"/>
        <v>9326.9000000000015</v>
      </c>
      <c r="T42" s="25">
        <f t="shared" si="17"/>
        <v>53695.040000000001</v>
      </c>
      <c r="U42" s="26" t="s">
        <v>362</v>
      </c>
      <c r="V42" s="27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</row>
    <row r="43" spans="1:110" s="2" customFormat="1" ht="30" customHeight="1" x14ac:dyDescent="0.25">
      <c r="A43" s="48">
        <v>37</v>
      </c>
      <c r="B43" s="23" t="s">
        <v>311</v>
      </c>
      <c r="C43" s="48" t="s">
        <v>289</v>
      </c>
      <c r="D43" s="23" t="s">
        <v>54</v>
      </c>
      <c r="E43" s="23" t="s">
        <v>380</v>
      </c>
      <c r="F43" s="48" t="s">
        <v>271</v>
      </c>
      <c r="G43" s="56" t="s">
        <v>272</v>
      </c>
      <c r="H43" s="56" t="s">
        <v>272</v>
      </c>
      <c r="I43" s="25">
        <v>60000</v>
      </c>
      <c r="J43" s="25">
        <v>3486.68</v>
      </c>
      <c r="K43" s="25">
        <v>25</v>
      </c>
      <c r="L43" s="25">
        <f t="shared" ref="L43:L44" si="38">I43*2.87%</f>
        <v>1722</v>
      </c>
      <c r="M43" s="25">
        <f>I43*7.1%</f>
        <v>4260</v>
      </c>
      <c r="N43" s="25">
        <f>I43*1.1%</f>
        <v>660.00000000000011</v>
      </c>
      <c r="O43" s="25">
        <f>I43*3.04%</f>
        <v>1824</v>
      </c>
      <c r="P43" s="25">
        <f>I43*7.09%</f>
        <v>4254</v>
      </c>
      <c r="Q43" s="25">
        <f>+L43+O43</f>
        <v>3546</v>
      </c>
      <c r="R43" s="25">
        <f>SUM(J43+K43+L43+O43)</f>
        <v>7057.68</v>
      </c>
      <c r="S43" s="25">
        <f>SUM(M43+N43+P43)</f>
        <v>9174</v>
      </c>
      <c r="T43" s="25">
        <f>I43-R43</f>
        <v>52942.32</v>
      </c>
      <c r="U43" s="26" t="s">
        <v>362</v>
      </c>
      <c r="V43" s="27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</row>
    <row r="44" spans="1:110" s="2" customFormat="1" ht="30" customHeight="1" x14ac:dyDescent="0.25">
      <c r="A44" s="48">
        <v>38</v>
      </c>
      <c r="B44" s="23" t="s">
        <v>379</v>
      </c>
      <c r="C44" s="48" t="s">
        <v>289</v>
      </c>
      <c r="D44" s="23" t="s">
        <v>388</v>
      </c>
      <c r="E44" s="23" t="s">
        <v>378</v>
      </c>
      <c r="F44" s="48" t="s">
        <v>271</v>
      </c>
      <c r="G44" s="56" t="s">
        <v>272</v>
      </c>
      <c r="H44" s="56" t="s">
        <v>272</v>
      </c>
      <c r="I44" s="25">
        <v>35000</v>
      </c>
      <c r="J44" s="25">
        <v>0</v>
      </c>
      <c r="K44" s="25">
        <v>25</v>
      </c>
      <c r="L44" s="25">
        <f t="shared" si="38"/>
        <v>1004.5</v>
      </c>
      <c r="M44" s="25">
        <f>I44*7.1%</f>
        <v>2485</v>
      </c>
      <c r="N44" s="25">
        <f>I44*1.1%</f>
        <v>385.00000000000006</v>
      </c>
      <c r="O44" s="25">
        <f>I44*3.04%</f>
        <v>1064</v>
      </c>
      <c r="P44" s="25">
        <f>I44*7.09%</f>
        <v>2481.5</v>
      </c>
      <c r="Q44" s="25">
        <f>+L44+O44</f>
        <v>2068.5</v>
      </c>
      <c r="R44" s="25">
        <f>SUM(J44+K44+L44+O44)</f>
        <v>2093.5</v>
      </c>
      <c r="S44" s="25">
        <f>SUM(M44+N44+P44)</f>
        <v>5351.5</v>
      </c>
      <c r="T44" s="25">
        <f>I44-R44</f>
        <v>32906.5</v>
      </c>
      <c r="U44" s="26" t="s">
        <v>362</v>
      </c>
      <c r="V44" s="27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</row>
    <row r="45" spans="1:110" s="2" customFormat="1" ht="30" customHeight="1" x14ac:dyDescent="0.25">
      <c r="A45" s="48">
        <v>39</v>
      </c>
      <c r="B45" s="23" t="s">
        <v>209</v>
      </c>
      <c r="C45" s="48" t="s">
        <v>288</v>
      </c>
      <c r="D45" s="23" t="s">
        <v>165</v>
      </c>
      <c r="E45" s="23" t="s">
        <v>210</v>
      </c>
      <c r="F45" s="48" t="s">
        <v>271</v>
      </c>
      <c r="G45" s="56" t="s">
        <v>272</v>
      </c>
      <c r="H45" s="56" t="s">
        <v>272</v>
      </c>
      <c r="I45" s="25">
        <v>100000</v>
      </c>
      <c r="J45" s="25">
        <v>12105.37</v>
      </c>
      <c r="K45" s="25">
        <v>25</v>
      </c>
      <c r="L45" s="25">
        <f t="shared" si="18"/>
        <v>2870</v>
      </c>
      <c r="M45" s="25">
        <f t="shared" si="9"/>
        <v>7099.9999999999991</v>
      </c>
      <c r="N45" s="25">
        <f t="shared" si="11"/>
        <v>1100</v>
      </c>
      <c r="O45" s="25">
        <f t="shared" si="12"/>
        <v>3040</v>
      </c>
      <c r="P45" s="25">
        <f t="shared" si="13"/>
        <v>7090.0000000000009</v>
      </c>
      <c r="Q45" s="25">
        <f t="shared" si="14"/>
        <v>5910</v>
      </c>
      <c r="R45" s="25">
        <f t="shared" si="15"/>
        <v>18040.370000000003</v>
      </c>
      <c r="S45" s="25">
        <f t="shared" si="16"/>
        <v>15290</v>
      </c>
      <c r="T45" s="25">
        <f t="shared" si="17"/>
        <v>81959.63</v>
      </c>
      <c r="U45" s="26" t="s">
        <v>362</v>
      </c>
      <c r="V45" s="27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</row>
    <row r="46" spans="1:110" s="2" customFormat="1" ht="30" customHeight="1" x14ac:dyDescent="0.25">
      <c r="A46" s="48">
        <v>40</v>
      </c>
      <c r="B46" s="23" t="s">
        <v>327</v>
      </c>
      <c r="C46" s="48" t="s">
        <v>288</v>
      </c>
      <c r="D46" s="23" t="s">
        <v>165</v>
      </c>
      <c r="E46" s="23" t="s">
        <v>328</v>
      </c>
      <c r="F46" s="48" t="s">
        <v>271</v>
      </c>
      <c r="G46" s="56" t="s">
        <v>272</v>
      </c>
      <c r="H46" s="56" t="s">
        <v>272</v>
      </c>
      <c r="I46" s="25">
        <v>25000</v>
      </c>
      <c r="J46" s="25">
        <v>0</v>
      </c>
      <c r="K46" s="25">
        <v>25</v>
      </c>
      <c r="L46" s="25">
        <f t="shared" ref="L46" si="39">I46*2.87%</f>
        <v>717.5</v>
      </c>
      <c r="M46" s="25">
        <f t="shared" ref="M46" si="40">I46*7.1%</f>
        <v>1774.9999999999998</v>
      </c>
      <c r="N46" s="25">
        <f t="shared" ref="N46" si="41">I46*1.1%</f>
        <v>275</v>
      </c>
      <c r="O46" s="25">
        <f t="shared" ref="O46" si="42">I46*3.04%</f>
        <v>760</v>
      </c>
      <c r="P46" s="25">
        <f t="shared" ref="P46" si="43">I46*7.09%</f>
        <v>1772.5000000000002</v>
      </c>
      <c r="Q46" s="25">
        <f t="shared" ref="Q46" si="44">+L46+O46</f>
        <v>1477.5</v>
      </c>
      <c r="R46" s="25">
        <f t="shared" ref="R46" si="45">SUM(J46+K46+L46+O46)</f>
        <v>1502.5</v>
      </c>
      <c r="S46" s="25">
        <f t="shared" ref="S46" si="46">SUM(M46+N46+P46)</f>
        <v>3822.5</v>
      </c>
      <c r="T46" s="25">
        <f t="shared" ref="T46" si="47">I46-R46</f>
        <v>23497.5</v>
      </c>
      <c r="U46" s="26" t="s">
        <v>362</v>
      </c>
      <c r="V46" s="27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</row>
    <row r="47" spans="1:110" s="2" customFormat="1" ht="30" customHeight="1" x14ac:dyDescent="0.25">
      <c r="A47" s="48">
        <v>41</v>
      </c>
      <c r="B47" s="23" t="s">
        <v>53</v>
      </c>
      <c r="C47" s="48" t="s">
        <v>288</v>
      </c>
      <c r="D47" s="23" t="s">
        <v>52</v>
      </c>
      <c r="E47" s="23" t="s">
        <v>21</v>
      </c>
      <c r="F47" s="48" t="s">
        <v>271</v>
      </c>
      <c r="G47" s="56" t="s">
        <v>272</v>
      </c>
      <c r="H47" s="56" t="s">
        <v>272</v>
      </c>
      <c r="I47" s="25">
        <v>65000</v>
      </c>
      <c r="J47" s="25">
        <v>4110.1000000000004</v>
      </c>
      <c r="K47" s="25">
        <v>25</v>
      </c>
      <c r="L47" s="25">
        <f t="shared" si="18"/>
        <v>1865.5</v>
      </c>
      <c r="M47" s="25">
        <f t="shared" si="9"/>
        <v>4615</v>
      </c>
      <c r="N47" s="25">
        <f t="shared" si="11"/>
        <v>715.00000000000011</v>
      </c>
      <c r="O47" s="25">
        <f t="shared" si="12"/>
        <v>1976</v>
      </c>
      <c r="P47" s="25">
        <f t="shared" si="13"/>
        <v>4608.5</v>
      </c>
      <c r="Q47" s="25">
        <f t="shared" si="14"/>
        <v>3841.5</v>
      </c>
      <c r="R47" s="25">
        <f t="shared" si="15"/>
        <v>7976.6</v>
      </c>
      <c r="S47" s="25">
        <f t="shared" si="16"/>
        <v>9938.5</v>
      </c>
      <c r="T47" s="25">
        <f t="shared" si="17"/>
        <v>57023.4</v>
      </c>
      <c r="U47" s="26" t="s">
        <v>362</v>
      </c>
      <c r="V47" s="27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</row>
    <row r="48" spans="1:110" s="2" customFormat="1" ht="30" customHeight="1" x14ac:dyDescent="0.25">
      <c r="A48" s="48">
        <v>42</v>
      </c>
      <c r="B48" s="23" t="s">
        <v>356</v>
      </c>
      <c r="C48" s="48" t="s">
        <v>288</v>
      </c>
      <c r="D48" s="23" t="s">
        <v>52</v>
      </c>
      <c r="E48" s="23" t="s">
        <v>357</v>
      </c>
      <c r="F48" s="48" t="s">
        <v>271</v>
      </c>
      <c r="G48" s="56" t="s">
        <v>272</v>
      </c>
      <c r="H48" s="56" t="s">
        <v>272</v>
      </c>
      <c r="I48" s="25">
        <v>50000</v>
      </c>
      <c r="J48" s="25">
        <v>1854</v>
      </c>
      <c r="K48" s="25">
        <v>25</v>
      </c>
      <c r="L48" s="25">
        <f>I48*2.87%</f>
        <v>1435</v>
      </c>
      <c r="M48" s="25">
        <f>I48*7.1%</f>
        <v>3549.9999999999995</v>
      </c>
      <c r="N48" s="25">
        <f>I48*1.1%</f>
        <v>550</v>
      </c>
      <c r="O48" s="25">
        <f>I48*3.04%</f>
        <v>1520</v>
      </c>
      <c r="P48" s="25">
        <f>I48*7.09%</f>
        <v>3545.0000000000005</v>
      </c>
      <c r="Q48" s="25">
        <f>+L48+O48</f>
        <v>2955</v>
      </c>
      <c r="R48" s="25">
        <f>SUM(J48+K48+L48+O48)</f>
        <v>4834</v>
      </c>
      <c r="S48" s="25">
        <f>SUM(M48+N48+P48)</f>
        <v>7645</v>
      </c>
      <c r="T48" s="25">
        <f>I48-R48</f>
        <v>45166</v>
      </c>
      <c r="U48" s="26" t="s">
        <v>362</v>
      </c>
      <c r="V48" s="27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</row>
    <row r="49" spans="1:110" s="2" customFormat="1" ht="30" customHeight="1" x14ac:dyDescent="0.25">
      <c r="A49" s="48">
        <v>43</v>
      </c>
      <c r="B49" s="23" t="s">
        <v>398</v>
      </c>
      <c r="C49" s="48" t="s">
        <v>288</v>
      </c>
      <c r="D49" s="23" t="s">
        <v>52</v>
      </c>
      <c r="E49" s="23" t="s">
        <v>399</v>
      </c>
      <c r="F49" s="48" t="s">
        <v>271</v>
      </c>
      <c r="G49" s="56" t="s">
        <v>272</v>
      </c>
      <c r="H49" s="56" t="s">
        <v>272</v>
      </c>
      <c r="I49" s="25">
        <v>35000</v>
      </c>
      <c r="J49" s="25">
        <v>0</v>
      </c>
      <c r="K49" s="25">
        <v>25</v>
      </c>
      <c r="L49" s="25">
        <f>I49*2.87%</f>
        <v>1004.5</v>
      </c>
      <c r="M49" s="25">
        <f>I49*7.1%</f>
        <v>2485</v>
      </c>
      <c r="N49" s="25">
        <f>I49*1.1%</f>
        <v>385.00000000000006</v>
      </c>
      <c r="O49" s="25">
        <f>I49*3.04%</f>
        <v>1064</v>
      </c>
      <c r="P49" s="25">
        <f>I49*7.09%</f>
        <v>2481.5</v>
      </c>
      <c r="Q49" s="25">
        <f>+L49+O49</f>
        <v>2068.5</v>
      </c>
      <c r="R49" s="25">
        <f>SUM(J49+K49+L49+O49)</f>
        <v>2093.5</v>
      </c>
      <c r="S49" s="25">
        <f>SUM(M49+N49+P49)</f>
        <v>5351.5</v>
      </c>
      <c r="T49" s="25">
        <f>I49-R49</f>
        <v>32906.5</v>
      </c>
      <c r="U49" s="26" t="s">
        <v>362</v>
      </c>
      <c r="V49" s="27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</row>
    <row r="50" spans="1:110" s="42" customFormat="1" ht="30" customHeight="1" x14ac:dyDescent="0.25">
      <c r="A50" s="48">
        <v>44</v>
      </c>
      <c r="B50" s="23" t="s">
        <v>49</v>
      </c>
      <c r="C50" s="48" t="s">
        <v>289</v>
      </c>
      <c r="D50" s="23" t="s">
        <v>249</v>
      </c>
      <c r="E50" s="23" t="s">
        <v>424</v>
      </c>
      <c r="F50" s="48" t="s">
        <v>271</v>
      </c>
      <c r="G50" s="56" t="s">
        <v>272</v>
      </c>
      <c r="H50" s="56" t="s">
        <v>272</v>
      </c>
      <c r="I50" s="25">
        <v>155000</v>
      </c>
      <c r="J50" s="25">
        <v>25042.74</v>
      </c>
      <c r="K50" s="25">
        <v>25</v>
      </c>
      <c r="L50" s="25">
        <f t="shared" si="18"/>
        <v>4448.5</v>
      </c>
      <c r="M50" s="25">
        <f t="shared" si="9"/>
        <v>11004.999999999998</v>
      </c>
      <c r="N50" s="25">
        <f t="shared" si="11"/>
        <v>1705.0000000000002</v>
      </c>
      <c r="O50" s="25">
        <f t="shared" si="12"/>
        <v>4712</v>
      </c>
      <c r="P50" s="25">
        <f t="shared" si="13"/>
        <v>10989.5</v>
      </c>
      <c r="Q50" s="25">
        <f t="shared" si="14"/>
        <v>9160.5</v>
      </c>
      <c r="R50" s="25">
        <f t="shared" si="15"/>
        <v>34228.240000000005</v>
      </c>
      <c r="S50" s="25">
        <f t="shared" si="16"/>
        <v>23699.5</v>
      </c>
      <c r="T50" s="25">
        <f t="shared" si="17"/>
        <v>120771.76</v>
      </c>
      <c r="U50" s="26" t="s">
        <v>362</v>
      </c>
      <c r="V50" s="27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</row>
    <row r="51" spans="1:110" s="16" customFormat="1" ht="30" customHeight="1" x14ac:dyDescent="0.25">
      <c r="A51" s="48">
        <v>45</v>
      </c>
      <c r="B51" s="23" t="s">
        <v>276</v>
      </c>
      <c r="C51" s="48" t="s">
        <v>289</v>
      </c>
      <c r="D51" s="23" t="s">
        <v>249</v>
      </c>
      <c r="E51" s="23" t="s">
        <v>250</v>
      </c>
      <c r="F51" s="48" t="s">
        <v>271</v>
      </c>
      <c r="G51" s="56" t="s">
        <v>272</v>
      </c>
      <c r="H51" s="56" t="s">
        <v>272</v>
      </c>
      <c r="I51" s="25">
        <v>80000</v>
      </c>
      <c r="J51" s="25">
        <v>7400.87</v>
      </c>
      <c r="K51" s="25">
        <v>25</v>
      </c>
      <c r="L51" s="25">
        <f t="shared" si="18"/>
        <v>2296</v>
      </c>
      <c r="M51" s="25">
        <f t="shared" si="9"/>
        <v>5679.9999999999991</v>
      </c>
      <c r="N51" s="25">
        <f t="shared" si="11"/>
        <v>880.00000000000011</v>
      </c>
      <c r="O51" s="25">
        <f t="shared" si="12"/>
        <v>2432</v>
      </c>
      <c r="P51" s="25">
        <f t="shared" si="13"/>
        <v>5672</v>
      </c>
      <c r="Q51" s="25">
        <f t="shared" si="14"/>
        <v>4728</v>
      </c>
      <c r="R51" s="25">
        <f t="shared" ref="R51:R55" si="48">SUM(J51+K51+L51+O51)</f>
        <v>12153.869999999999</v>
      </c>
      <c r="S51" s="25">
        <f t="shared" si="16"/>
        <v>12232</v>
      </c>
      <c r="T51" s="25">
        <f t="shared" si="17"/>
        <v>67846.13</v>
      </c>
      <c r="U51" s="26" t="s">
        <v>362</v>
      </c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</row>
    <row r="52" spans="1:110" s="12" customFormat="1" ht="30" customHeight="1" x14ac:dyDescent="0.25">
      <c r="A52" s="48">
        <v>46</v>
      </c>
      <c r="B52" s="23" t="s">
        <v>408</v>
      </c>
      <c r="C52" s="48" t="s">
        <v>289</v>
      </c>
      <c r="D52" s="23" t="s">
        <v>377</v>
      </c>
      <c r="E52" s="23" t="s">
        <v>343</v>
      </c>
      <c r="F52" s="48" t="s">
        <v>271</v>
      </c>
      <c r="G52" s="56" t="s">
        <v>272</v>
      </c>
      <c r="H52" s="56" t="s">
        <v>272</v>
      </c>
      <c r="I52" s="25">
        <v>40000</v>
      </c>
      <c r="J52" s="25">
        <v>204.54</v>
      </c>
      <c r="K52" s="25">
        <v>25</v>
      </c>
      <c r="L52" s="25">
        <f t="shared" si="18"/>
        <v>1148</v>
      </c>
      <c r="M52" s="25">
        <f t="shared" si="9"/>
        <v>2839.9999999999995</v>
      </c>
      <c r="N52" s="25">
        <f t="shared" si="11"/>
        <v>440.00000000000006</v>
      </c>
      <c r="O52" s="25">
        <f t="shared" ref="O52:O70" si="49">I52*3.04%</f>
        <v>1216</v>
      </c>
      <c r="P52" s="25">
        <f t="shared" si="13"/>
        <v>2836</v>
      </c>
      <c r="Q52" s="25">
        <f t="shared" si="14"/>
        <v>2364</v>
      </c>
      <c r="R52" s="25">
        <f t="shared" si="48"/>
        <v>2593.54</v>
      </c>
      <c r="S52" s="25">
        <f t="shared" si="16"/>
        <v>6116</v>
      </c>
      <c r="T52" s="25">
        <f t="shared" si="17"/>
        <v>37406.46</v>
      </c>
      <c r="U52" s="26" t="s">
        <v>362</v>
      </c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</row>
    <row r="53" spans="1:110" s="2" customFormat="1" ht="30" customHeight="1" x14ac:dyDescent="0.25">
      <c r="A53" s="48">
        <v>47</v>
      </c>
      <c r="B53" s="23" t="s">
        <v>159</v>
      </c>
      <c r="C53" s="48" t="s">
        <v>288</v>
      </c>
      <c r="D53" s="23" t="s">
        <v>154</v>
      </c>
      <c r="E53" s="23" t="s">
        <v>1</v>
      </c>
      <c r="F53" s="48" t="s">
        <v>271</v>
      </c>
      <c r="G53" s="56" t="s">
        <v>272</v>
      </c>
      <c r="H53" s="56" t="s">
        <v>272</v>
      </c>
      <c r="I53" s="25">
        <v>55000</v>
      </c>
      <c r="J53" s="25">
        <v>2559.6799999999998</v>
      </c>
      <c r="K53" s="25">
        <v>25</v>
      </c>
      <c r="L53" s="25">
        <f>I53*2.87%</f>
        <v>1578.5</v>
      </c>
      <c r="M53" s="25">
        <f>I53*7.1%</f>
        <v>3904.9999999999995</v>
      </c>
      <c r="N53" s="25">
        <f>I53*1.1%</f>
        <v>605.00000000000011</v>
      </c>
      <c r="O53" s="25">
        <f>I53*3.04%</f>
        <v>1672</v>
      </c>
      <c r="P53" s="25">
        <f>I53*7.09%</f>
        <v>3899.5000000000005</v>
      </c>
      <c r="Q53" s="25">
        <f>+L53+O53</f>
        <v>3250.5</v>
      </c>
      <c r="R53" s="25">
        <f>SUM(J53+K53+L53+O53)</f>
        <v>5835.18</v>
      </c>
      <c r="S53" s="25">
        <f>SUM(M53+N53+P53)</f>
        <v>8409.5</v>
      </c>
      <c r="T53" s="25">
        <f>I53-R53</f>
        <v>49164.82</v>
      </c>
      <c r="U53" s="26" t="s">
        <v>362</v>
      </c>
      <c r="V53" s="27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</row>
    <row r="54" spans="1:110" s="39" customFormat="1" ht="30" customHeight="1" x14ac:dyDescent="0.25">
      <c r="A54" s="48">
        <v>48</v>
      </c>
      <c r="B54" s="23" t="s">
        <v>420</v>
      </c>
      <c r="C54" s="48" t="s">
        <v>289</v>
      </c>
      <c r="D54" s="23" t="s">
        <v>324</v>
      </c>
      <c r="E54" s="23" t="s">
        <v>67</v>
      </c>
      <c r="F54" s="48" t="s">
        <v>271</v>
      </c>
      <c r="G54" s="56" t="s">
        <v>272</v>
      </c>
      <c r="H54" s="56" t="s">
        <v>272</v>
      </c>
      <c r="I54" s="25">
        <v>46000</v>
      </c>
      <c r="J54" s="25">
        <v>1289.46</v>
      </c>
      <c r="K54" s="25">
        <v>25</v>
      </c>
      <c r="L54" s="25">
        <f t="shared" ref="L54" si="50">I54*2.87%</f>
        <v>1320.2</v>
      </c>
      <c r="M54" s="25">
        <f>I54*7.1%</f>
        <v>3265.9999999999995</v>
      </c>
      <c r="N54" s="25">
        <f>I54*1.1%</f>
        <v>506.00000000000006</v>
      </c>
      <c r="O54" s="25">
        <f>I54*3.04%</f>
        <v>1398.4</v>
      </c>
      <c r="P54" s="25">
        <f>I54*7.09%</f>
        <v>3261.4</v>
      </c>
      <c r="Q54" s="25">
        <f>+L54+O54</f>
        <v>2718.6000000000004</v>
      </c>
      <c r="R54" s="25">
        <f t="shared" ref="R54" si="51">SUM(J54+K54+L54+O54)</f>
        <v>4033.06</v>
      </c>
      <c r="S54" s="25">
        <f t="shared" ref="S54" si="52">SUM(M54+N54+P54)</f>
        <v>7033.4</v>
      </c>
      <c r="T54" s="25">
        <f t="shared" ref="T54" si="53">I54-R54</f>
        <v>41966.94</v>
      </c>
      <c r="U54" s="26" t="s">
        <v>362</v>
      </c>
      <c r="V54" s="27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</row>
    <row r="55" spans="1:110" s="17" customFormat="1" ht="30" customHeight="1" x14ac:dyDescent="0.3">
      <c r="A55" s="48">
        <v>49</v>
      </c>
      <c r="B55" s="38" t="s">
        <v>369</v>
      </c>
      <c r="C55" s="51" t="s">
        <v>288</v>
      </c>
      <c r="D55" s="23" t="s">
        <v>154</v>
      </c>
      <c r="E55" s="32" t="s">
        <v>370</v>
      </c>
      <c r="F55" s="51" t="s">
        <v>271</v>
      </c>
      <c r="G55" s="57" t="s">
        <v>272</v>
      </c>
      <c r="H55" s="58" t="s">
        <v>272</v>
      </c>
      <c r="I55" s="33">
        <v>190000</v>
      </c>
      <c r="J55" s="46">
        <v>33298.269999999997</v>
      </c>
      <c r="K55" s="34">
        <v>25</v>
      </c>
      <c r="L55" s="25">
        <f t="shared" si="18"/>
        <v>5453</v>
      </c>
      <c r="M55" s="25">
        <f t="shared" si="9"/>
        <v>13489.999999999998</v>
      </c>
      <c r="N55" s="25">
        <f t="shared" si="11"/>
        <v>2090</v>
      </c>
      <c r="O55" s="25">
        <v>5685.41</v>
      </c>
      <c r="P55" s="25">
        <f t="shared" si="13"/>
        <v>13471</v>
      </c>
      <c r="Q55" s="25">
        <f t="shared" si="14"/>
        <v>11138.41</v>
      </c>
      <c r="R55" s="25">
        <f t="shared" si="48"/>
        <v>44461.679999999993</v>
      </c>
      <c r="S55" s="25">
        <f t="shared" si="16"/>
        <v>29051</v>
      </c>
      <c r="T55" s="25">
        <f t="shared" si="17"/>
        <v>145538.32</v>
      </c>
      <c r="U55" s="26" t="s">
        <v>362</v>
      </c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</row>
    <row r="56" spans="1:110" s="2" customFormat="1" ht="30" customHeight="1" x14ac:dyDescent="0.25">
      <c r="A56" s="48">
        <v>50</v>
      </c>
      <c r="B56" s="23" t="s">
        <v>153</v>
      </c>
      <c r="C56" s="48" t="s">
        <v>288</v>
      </c>
      <c r="D56" s="23" t="s">
        <v>154</v>
      </c>
      <c r="E56" s="23" t="s">
        <v>21</v>
      </c>
      <c r="F56" s="48" t="s">
        <v>271</v>
      </c>
      <c r="G56" s="56" t="s">
        <v>272</v>
      </c>
      <c r="H56" s="56" t="s">
        <v>272</v>
      </c>
      <c r="I56" s="25">
        <v>60000</v>
      </c>
      <c r="J56" s="25">
        <v>3486.68</v>
      </c>
      <c r="K56" s="25">
        <v>25</v>
      </c>
      <c r="L56" s="25">
        <f t="shared" si="18"/>
        <v>1722</v>
      </c>
      <c r="M56" s="25">
        <f t="shared" ref="M56:M70" si="54">I56*7.1%</f>
        <v>4260</v>
      </c>
      <c r="N56" s="25">
        <f t="shared" ref="N56:N70" si="55">I56*1.1%</f>
        <v>660.00000000000011</v>
      </c>
      <c r="O56" s="25">
        <f t="shared" si="49"/>
        <v>1824</v>
      </c>
      <c r="P56" s="25">
        <f t="shared" ref="P56:P70" si="56">I56*7.09%</f>
        <v>4254</v>
      </c>
      <c r="Q56" s="25">
        <f t="shared" ref="Q56:Q70" si="57">+L56+O56</f>
        <v>3546</v>
      </c>
      <c r="R56" s="25">
        <f>SUM(J56+K56+L56+O56)</f>
        <v>7057.68</v>
      </c>
      <c r="S56" s="25">
        <f>SUM(M56+N56+P56)</f>
        <v>9174</v>
      </c>
      <c r="T56" s="25">
        <f>I56-R56</f>
        <v>52942.32</v>
      </c>
      <c r="U56" s="26" t="s">
        <v>362</v>
      </c>
      <c r="V56" s="27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</row>
    <row r="57" spans="1:110" s="2" customFormat="1" ht="30" customHeight="1" x14ac:dyDescent="0.25">
      <c r="A57" s="48">
        <v>51</v>
      </c>
      <c r="B57" s="23" t="s">
        <v>26</v>
      </c>
      <c r="C57" s="48" t="s">
        <v>289</v>
      </c>
      <c r="D57" s="23" t="s">
        <v>324</v>
      </c>
      <c r="E57" s="23" t="s">
        <v>1</v>
      </c>
      <c r="F57" s="48" t="s">
        <v>271</v>
      </c>
      <c r="G57" s="56" t="s">
        <v>272</v>
      </c>
      <c r="H57" s="56" t="s">
        <v>272</v>
      </c>
      <c r="I57" s="25">
        <v>55000</v>
      </c>
      <c r="J57" s="25">
        <v>2559.6799999999998</v>
      </c>
      <c r="K57" s="25">
        <v>25</v>
      </c>
      <c r="L57" s="25">
        <f t="shared" si="18"/>
        <v>1578.5</v>
      </c>
      <c r="M57" s="25">
        <f t="shared" si="54"/>
        <v>3904.9999999999995</v>
      </c>
      <c r="N57" s="25">
        <f t="shared" si="55"/>
        <v>605.00000000000011</v>
      </c>
      <c r="O57" s="25">
        <f t="shared" si="49"/>
        <v>1672</v>
      </c>
      <c r="P57" s="25">
        <f t="shared" si="56"/>
        <v>3899.5000000000005</v>
      </c>
      <c r="Q57" s="25">
        <f t="shared" si="57"/>
        <v>3250.5</v>
      </c>
      <c r="R57" s="25">
        <f>SUM(J57+K57+L57+O57)</f>
        <v>5835.18</v>
      </c>
      <c r="S57" s="25">
        <f>SUM(M57+N57+P57)</f>
        <v>8409.5</v>
      </c>
      <c r="T57" s="25">
        <f>I57-R57</f>
        <v>49164.82</v>
      </c>
      <c r="U57" s="26" t="s">
        <v>362</v>
      </c>
      <c r="V57" s="27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</row>
    <row r="58" spans="1:110" s="2" customFormat="1" ht="30" customHeight="1" x14ac:dyDescent="0.25">
      <c r="A58" s="48">
        <v>52</v>
      </c>
      <c r="B58" s="23" t="s">
        <v>371</v>
      </c>
      <c r="C58" s="48" t="s">
        <v>288</v>
      </c>
      <c r="D58" s="23" t="s">
        <v>324</v>
      </c>
      <c r="E58" s="23" t="s">
        <v>372</v>
      </c>
      <c r="F58" s="48" t="s">
        <v>271</v>
      </c>
      <c r="G58" s="56" t="s">
        <v>272</v>
      </c>
      <c r="H58" s="56" t="s">
        <v>272</v>
      </c>
      <c r="I58" s="25">
        <v>61000</v>
      </c>
      <c r="J58" s="25">
        <v>3674.86</v>
      </c>
      <c r="K58" s="25">
        <v>25</v>
      </c>
      <c r="L58" s="25">
        <f t="shared" si="18"/>
        <v>1750.7</v>
      </c>
      <c r="M58" s="25">
        <f t="shared" si="54"/>
        <v>4331</v>
      </c>
      <c r="N58" s="25">
        <f t="shared" si="55"/>
        <v>671.00000000000011</v>
      </c>
      <c r="O58" s="25">
        <f t="shared" si="49"/>
        <v>1854.4</v>
      </c>
      <c r="P58" s="25">
        <f t="shared" si="56"/>
        <v>4324.9000000000005</v>
      </c>
      <c r="Q58" s="25">
        <f t="shared" si="57"/>
        <v>3605.1000000000004</v>
      </c>
      <c r="R58" s="25">
        <f>SUM(J58+K58+L58+O58)</f>
        <v>7304.9600000000009</v>
      </c>
      <c r="S58" s="25">
        <f>SUM(M58+N58+P58)</f>
        <v>9326.9000000000015</v>
      </c>
      <c r="T58" s="25">
        <f>I58-R58</f>
        <v>53695.040000000001</v>
      </c>
      <c r="U58" s="26" t="s">
        <v>362</v>
      </c>
      <c r="V58" s="27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</row>
    <row r="59" spans="1:110" s="2" customFormat="1" ht="30" customHeight="1" x14ac:dyDescent="0.25">
      <c r="A59" s="48">
        <v>53</v>
      </c>
      <c r="B59" s="23" t="s">
        <v>307</v>
      </c>
      <c r="C59" s="48" t="s">
        <v>289</v>
      </c>
      <c r="D59" s="23" t="s">
        <v>64</v>
      </c>
      <c r="E59" s="23" t="s">
        <v>74</v>
      </c>
      <c r="F59" s="48" t="s">
        <v>271</v>
      </c>
      <c r="G59" s="56" t="s">
        <v>272</v>
      </c>
      <c r="H59" s="56" t="s">
        <v>272</v>
      </c>
      <c r="I59" s="25">
        <v>45000</v>
      </c>
      <c r="J59" s="25">
        <v>1148.33</v>
      </c>
      <c r="K59" s="25">
        <v>25</v>
      </c>
      <c r="L59" s="25">
        <f t="shared" ref="L59" si="58">I59*2.87%</f>
        <v>1291.5</v>
      </c>
      <c r="M59" s="25">
        <f t="shared" si="54"/>
        <v>3194.9999999999995</v>
      </c>
      <c r="N59" s="25">
        <f t="shared" si="55"/>
        <v>495.00000000000006</v>
      </c>
      <c r="O59" s="25">
        <f t="shared" si="49"/>
        <v>1368</v>
      </c>
      <c r="P59" s="25">
        <f t="shared" si="56"/>
        <v>3190.5</v>
      </c>
      <c r="Q59" s="25">
        <f t="shared" si="57"/>
        <v>2659.5</v>
      </c>
      <c r="R59" s="25">
        <f t="shared" ref="R59" si="59">SUM(J59+K59+L59+O59)</f>
        <v>3832.83</v>
      </c>
      <c r="S59" s="25">
        <f t="shared" ref="S59" si="60">SUM(M59+N59+P59)</f>
        <v>6880.5</v>
      </c>
      <c r="T59" s="25">
        <f t="shared" ref="T59" si="61">I59-R59</f>
        <v>41167.17</v>
      </c>
      <c r="U59" s="26" t="s">
        <v>362</v>
      </c>
      <c r="V59" s="27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</row>
    <row r="60" spans="1:110" s="2" customFormat="1" ht="30" customHeight="1" x14ac:dyDescent="0.25">
      <c r="A60" s="48">
        <v>54</v>
      </c>
      <c r="B60" s="23" t="s">
        <v>254</v>
      </c>
      <c r="C60" s="48" t="s">
        <v>288</v>
      </c>
      <c r="D60" s="23" t="s">
        <v>296</v>
      </c>
      <c r="E60" s="23" t="s">
        <v>67</v>
      </c>
      <c r="F60" s="48" t="s">
        <v>271</v>
      </c>
      <c r="G60" s="56" t="s">
        <v>272</v>
      </c>
      <c r="H60" s="56" t="s">
        <v>272</v>
      </c>
      <c r="I60" s="25">
        <v>46000</v>
      </c>
      <c r="J60" s="25">
        <v>1051.3499999999999</v>
      </c>
      <c r="K60" s="25">
        <v>25</v>
      </c>
      <c r="L60" s="25">
        <f t="shared" si="18"/>
        <v>1320.2</v>
      </c>
      <c r="M60" s="25">
        <f>I60*7.1%</f>
        <v>3265.9999999999995</v>
      </c>
      <c r="N60" s="25">
        <f>I60*1.1%</f>
        <v>506.00000000000006</v>
      </c>
      <c r="O60" s="25">
        <f>I60*3.04%</f>
        <v>1398.4</v>
      </c>
      <c r="P60" s="25">
        <f>I60*7.09%</f>
        <v>3261.4</v>
      </c>
      <c r="Q60" s="25">
        <f>+L60+O60</f>
        <v>2718.6000000000004</v>
      </c>
      <c r="R60" s="25">
        <f t="shared" ref="R60:R63" si="62">SUM(J60+K60+L60+O60)</f>
        <v>3794.9500000000003</v>
      </c>
      <c r="S60" s="25">
        <f t="shared" ref="S60:S63" si="63">SUM(M60+N60+P60)</f>
        <v>7033.4</v>
      </c>
      <c r="T60" s="25">
        <f t="shared" ref="T60:T63" si="64">I60-R60</f>
        <v>42205.05</v>
      </c>
      <c r="U60" s="26" t="s">
        <v>362</v>
      </c>
      <c r="V60" s="27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</row>
    <row r="61" spans="1:110" s="39" customFormat="1" ht="30" customHeight="1" x14ac:dyDescent="0.25">
      <c r="A61" s="48">
        <v>55</v>
      </c>
      <c r="B61" s="23" t="s">
        <v>322</v>
      </c>
      <c r="C61" s="48" t="s">
        <v>289</v>
      </c>
      <c r="D61" s="23" t="s">
        <v>296</v>
      </c>
      <c r="E61" s="23" t="s">
        <v>323</v>
      </c>
      <c r="F61" s="48" t="s">
        <v>271</v>
      </c>
      <c r="G61" s="56" t="s">
        <v>272</v>
      </c>
      <c r="H61" s="56" t="s">
        <v>272</v>
      </c>
      <c r="I61" s="25">
        <v>65000</v>
      </c>
      <c r="J61" s="25">
        <v>4110.1000000000004</v>
      </c>
      <c r="K61" s="25">
        <v>25</v>
      </c>
      <c r="L61" s="25">
        <f t="shared" si="18"/>
        <v>1865.5</v>
      </c>
      <c r="M61" s="25">
        <f>I61*7.1%</f>
        <v>4615</v>
      </c>
      <c r="N61" s="25">
        <f>I61*1.1%</f>
        <v>715.00000000000011</v>
      </c>
      <c r="O61" s="25">
        <f>I61*3.04%</f>
        <v>1976</v>
      </c>
      <c r="P61" s="25">
        <f>I61*7.09%</f>
        <v>4608.5</v>
      </c>
      <c r="Q61" s="25">
        <f>+L61+O61</f>
        <v>3841.5</v>
      </c>
      <c r="R61" s="25">
        <f>SUM(J61+K61+L61+O61)</f>
        <v>7976.6</v>
      </c>
      <c r="S61" s="25">
        <f>SUM(M61+N61+P61)</f>
        <v>9938.5</v>
      </c>
      <c r="T61" s="25">
        <f>I61-R61</f>
        <v>57023.4</v>
      </c>
      <c r="U61" s="26" t="s">
        <v>362</v>
      </c>
      <c r="V61" s="27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</row>
    <row r="62" spans="1:110" s="2" customFormat="1" ht="30" customHeight="1" x14ac:dyDescent="0.25">
      <c r="A62" s="48">
        <v>56</v>
      </c>
      <c r="B62" s="23" t="s">
        <v>393</v>
      </c>
      <c r="C62" s="48" t="s">
        <v>289</v>
      </c>
      <c r="D62" s="23" t="s">
        <v>296</v>
      </c>
      <c r="E62" s="23" t="s">
        <v>21</v>
      </c>
      <c r="F62" s="48" t="s">
        <v>271</v>
      </c>
      <c r="G62" s="56" t="s">
        <v>272</v>
      </c>
      <c r="H62" s="56" t="s">
        <v>272</v>
      </c>
      <c r="I62" s="25">
        <v>60000</v>
      </c>
      <c r="J62" s="25">
        <v>3486.68</v>
      </c>
      <c r="K62" s="25">
        <v>25</v>
      </c>
      <c r="L62" s="25">
        <v>1722</v>
      </c>
      <c r="M62" s="25">
        <f>I62*7.1%</f>
        <v>4260</v>
      </c>
      <c r="N62" s="25"/>
      <c r="O62" s="25">
        <v>1824</v>
      </c>
      <c r="P62" s="25">
        <f>I62*7.09%</f>
        <v>4254</v>
      </c>
      <c r="Q62" s="25">
        <f>+L62+O62</f>
        <v>3546</v>
      </c>
      <c r="R62" s="25">
        <f>SUM(J62+K62+L62+O62)</f>
        <v>7057.68</v>
      </c>
      <c r="S62" s="25">
        <f>SUM(M62+N62+P62)</f>
        <v>8514</v>
      </c>
      <c r="T62" s="25">
        <f>I62-R62</f>
        <v>52942.32</v>
      </c>
      <c r="U62" s="26" t="s">
        <v>362</v>
      </c>
      <c r="V62" s="27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</row>
    <row r="63" spans="1:110" s="2" customFormat="1" ht="30" customHeight="1" x14ac:dyDescent="0.25">
      <c r="A63" s="48">
        <v>57</v>
      </c>
      <c r="B63" s="23" t="s">
        <v>63</v>
      </c>
      <c r="C63" s="48" t="s">
        <v>289</v>
      </c>
      <c r="D63" s="23" t="s">
        <v>324</v>
      </c>
      <c r="E63" s="23" t="s">
        <v>51</v>
      </c>
      <c r="F63" s="48" t="s">
        <v>271</v>
      </c>
      <c r="G63" s="56" t="s">
        <v>272</v>
      </c>
      <c r="H63" s="56" t="s">
        <v>272</v>
      </c>
      <c r="I63" s="25">
        <v>25000</v>
      </c>
      <c r="J63" s="25">
        <v>0</v>
      </c>
      <c r="K63" s="25">
        <v>25</v>
      </c>
      <c r="L63" s="25">
        <f t="shared" si="18"/>
        <v>717.5</v>
      </c>
      <c r="M63" s="25">
        <f t="shared" si="54"/>
        <v>1774.9999999999998</v>
      </c>
      <c r="N63" s="25">
        <f t="shared" si="55"/>
        <v>275</v>
      </c>
      <c r="O63" s="25">
        <f t="shared" si="49"/>
        <v>760</v>
      </c>
      <c r="P63" s="25">
        <f t="shared" si="56"/>
        <v>1772.5000000000002</v>
      </c>
      <c r="Q63" s="25">
        <f t="shared" si="57"/>
        <v>1477.5</v>
      </c>
      <c r="R63" s="25">
        <f t="shared" si="62"/>
        <v>1502.5</v>
      </c>
      <c r="S63" s="25">
        <f t="shared" si="63"/>
        <v>3822.5</v>
      </c>
      <c r="T63" s="25">
        <f t="shared" si="64"/>
        <v>23497.5</v>
      </c>
      <c r="U63" s="26" t="s">
        <v>362</v>
      </c>
      <c r="V63" s="27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</row>
    <row r="64" spans="1:110" s="2" customFormat="1" ht="30" customHeight="1" x14ac:dyDescent="0.25">
      <c r="A64" s="48">
        <v>58</v>
      </c>
      <c r="B64" s="23" t="s">
        <v>291</v>
      </c>
      <c r="C64" s="48" t="s">
        <v>289</v>
      </c>
      <c r="D64" s="23" t="s">
        <v>45</v>
      </c>
      <c r="E64" s="23" t="s">
        <v>21</v>
      </c>
      <c r="F64" s="48" t="s">
        <v>271</v>
      </c>
      <c r="G64" s="56" t="s">
        <v>272</v>
      </c>
      <c r="H64" s="56" t="s">
        <v>272</v>
      </c>
      <c r="I64" s="25">
        <v>110000</v>
      </c>
      <c r="J64" s="25">
        <v>14457.62</v>
      </c>
      <c r="K64" s="25">
        <v>25</v>
      </c>
      <c r="L64" s="25">
        <f t="shared" si="18"/>
        <v>3157</v>
      </c>
      <c r="M64" s="25">
        <f t="shared" si="54"/>
        <v>7809.9999999999991</v>
      </c>
      <c r="N64" s="25">
        <f t="shared" si="55"/>
        <v>1210.0000000000002</v>
      </c>
      <c r="O64" s="25">
        <f t="shared" si="49"/>
        <v>3344</v>
      </c>
      <c r="P64" s="25">
        <f t="shared" si="56"/>
        <v>7799.0000000000009</v>
      </c>
      <c r="Q64" s="25">
        <f t="shared" si="57"/>
        <v>6501</v>
      </c>
      <c r="R64" s="25">
        <f t="shared" ref="R64:R65" si="65">SUM(J64+K64+L64+O64)</f>
        <v>20983.620000000003</v>
      </c>
      <c r="S64" s="25">
        <f t="shared" ref="S64:S65" si="66">SUM(M64+N64+P64)</f>
        <v>16819</v>
      </c>
      <c r="T64" s="25">
        <f t="shared" ref="T64:T65" si="67">I64-R64</f>
        <v>89016.38</v>
      </c>
      <c r="U64" s="26" t="s">
        <v>362</v>
      </c>
      <c r="V64" s="27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</row>
    <row r="65" spans="1:110" s="2" customFormat="1" ht="30" customHeight="1" x14ac:dyDescent="0.25">
      <c r="A65" s="48">
        <v>59</v>
      </c>
      <c r="B65" s="23" t="s">
        <v>367</v>
      </c>
      <c r="C65" s="48" t="s">
        <v>289</v>
      </c>
      <c r="D65" s="23" t="s">
        <v>45</v>
      </c>
      <c r="E65" s="23" t="s">
        <v>368</v>
      </c>
      <c r="F65" s="48" t="s">
        <v>271</v>
      </c>
      <c r="G65" s="56" t="s">
        <v>272</v>
      </c>
      <c r="H65" s="56" t="s">
        <v>272</v>
      </c>
      <c r="I65" s="25">
        <v>28000</v>
      </c>
      <c r="J65" s="25">
        <v>0</v>
      </c>
      <c r="K65" s="25">
        <v>25</v>
      </c>
      <c r="L65" s="25">
        <f t="shared" si="18"/>
        <v>803.6</v>
      </c>
      <c r="M65" s="25">
        <f t="shared" si="54"/>
        <v>1987.9999999999998</v>
      </c>
      <c r="N65" s="25">
        <f t="shared" si="55"/>
        <v>308.00000000000006</v>
      </c>
      <c r="O65" s="25">
        <f t="shared" si="49"/>
        <v>851.2</v>
      </c>
      <c r="P65" s="25">
        <f t="shared" si="56"/>
        <v>1985.2</v>
      </c>
      <c r="Q65" s="25">
        <f t="shared" si="57"/>
        <v>1654.8000000000002</v>
      </c>
      <c r="R65" s="25">
        <f t="shared" si="65"/>
        <v>1679.8000000000002</v>
      </c>
      <c r="S65" s="25">
        <f t="shared" si="66"/>
        <v>4281.2</v>
      </c>
      <c r="T65" s="25">
        <f t="shared" si="67"/>
        <v>26320.2</v>
      </c>
      <c r="U65" s="26" t="s">
        <v>362</v>
      </c>
      <c r="V65" s="27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</row>
    <row r="66" spans="1:110" s="2" customFormat="1" ht="30" customHeight="1" x14ac:dyDescent="0.25">
      <c r="A66" s="48">
        <v>60</v>
      </c>
      <c r="B66" s="23" t="s">
        <v>213</v>
      </c>
      <c r="C66" s="48" t="s">
        <v>289</v>
      </c>
      <c r="D66" s="23" t="s">
        <v>45</v>
      </c>
      <c r="E66" s="23" t="s">
        <v>210</v>
      </c>
      <c r="F66" s="48" t="s">
        <v>271</v>
      </c>
      <c r="G66" s="56" t="s">
        <v>272</v>
      </c>
      <c r="H66" s="56" t="s">
        <v>272</v>
      </c>
      <c r="I66" s="25">
        <v>75000</v>
      </c>
      <c r="J66" s="25">
        <v>6309.38</v>
      </c>
      <c r="K66" s="25">
        <v>25</v>
      </c>
      <c r="L66" s="25">
        <f>I66*2.87%</f>
        <v>2152.5</v>
      </c>
      <c r="M66" s="25">
        <f>I66*7.1%</f>
        <v>5324.9999999999991</v>
      </c>
      <c r="N66" s="25">
        <f>I66*1.1%</f>
        <v>825.00000000000011</v>
      </c>
      <c r="O66" s="25">
        <f>I66*3.04%</f>
        <v>2280</v>
      </c>
      <c r="P66" s="25">
        <f>I66*7.09%</f>
        <v>5317.5</v>
      </c>
      <c r="Q66" s="25">
        <f>+L66+O66</f>
        <v>4432.5</v>
      </c>
      <c r="R66" s="25">
        <f>SUM(J66+K66+L66+O66)</f>
        <v>10766.880000000001</v>
      </c>
      <c r="S66" s="25">
        <f>SUM(M66+N66+P66)</f>
        <v>11467.5</v>
      </c>
      <c r="T66" s="25">
        <f>I66-R66</f>
        <v>64233.119999999995</v>
      </c>
      <c r="U66" s="26" t="s">
        <v>362</v>
      </c>
      <c r="V66" s="27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</row>
    <row r="67" spans="1:110" s="2" customFormat="1" ht="30" customHeight="1" x14ac:dyDescent="0.25">
      <c r="A67" s="48">
        <v>61</v>
      </c>
      <c r="B67" s="23" t="s">
        <v>17</v>
      </c>
      <c r="C67" s="48" t="s">
        <v>288</v>
      </c>
      <c r="D67" s="23" t="s">
        <v>45</v>
      </c>
      <c r="E67" s="23" t="s">
        <v>18</v>
      </c>
      <c r="F67" s="48" t="s">
        <v>271</v>
      </c>
      <c r="G67" s="56" t="s">
        <v>272</v>
      </c>
      <c r="H67" s="56" t="s">
        <v>272</v>
      </c>
      <c r="I67" s="25">
        <v>32000</v>
      </c>
      <c r="J67" s="25">
        <v>0</v>
      </c>
      <c r="K67" s="25">
        <v>25</v>
      </c>
      <c r="L67" s="25">
        <f t="shared" si="18"/>
        <v>918.4</v>
      </c>
      <c r="M67" s="25">
        <f t="shared" si="54"/>
        <v>2272</v>
      </c>
      <c r="N67" s="25">
        <f t="shared" si="55"/>
        <v>352.00000000000006</v>
      </c>
      <c r="O67" s="25">
        <f t="shared" si="49"/>
        <v>972.8</v>
      </c>
      <c r="P67" s="25">
        <f t="shared" si="56"/>
        <v>2268.8000000000002</v>
      </c>
      <c r="Q67" s="25">
        <f t="shared" si="57"/>
        <v>1891.1999999999998</v>
      </c>
      <c r="R67" s="25">
        <f>SUM(J67+K67+L67+O67)</f>
        <v>1916.1999999999998</v>
      </c>
      <c r="S67" s="25">
        <f>SUM(M67+N67+P67)</f>
        <v>4892.8</v>
      </c>
      <c r="T67" s="25">
        <f>I67-R67</f>
        <v>30083.8</v>
      </c>
      <c r="U67" s="26" t="s">
        <v>362</v>
      </c>
      <c r="V67" s="27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</row>
    <row r="68" spans="1:110" s="2" customFormat="1" ht="30" customHeight="1" x14ac:dyDescent="0.25">
      <c r="A68" s="48">
        <v>62</v>
      </c>
      <c r="B68" s="23" t="s">
        <v>321</v>
      </c>
      <c r="C68" s="48" t="s">
        <v>289</v>
      </c>
      <c r="D68" s="23" t="s">
        <v>44</v>
      </c>
      <c r="E68" s="23" t="s">
        <v>22</v>
      </c>
      <c r="F68" s="48" t="s">
        <v>271</v>
      </c>
      <c r="G68" s="56" t="s">
        <v>272</v>
      </c>
      <c r="H68" s="56" t="s">
        <v>272</v>
      </c>
      <c r="I68" s="25">
        <v>155000</v>
      </c>
      <c r="J68" s="25">
        <v>25042.74</v>
      </c>
      <c r="K68" s="25">
        <v>25</v>
      </c>
      <c r="L68" s="25">
        <f t="shared" si="18"/>
        <v>4448.5</v>
      </c>
      <c r="M68" s="25">
        <f t="shared" si="54"/>
        <v>11004.999999999998</v>
      </c>
      <c r="N68" s="25">
        <f t="shared" si="55"/>
        <v>1705.0000000000002</v>
      </c>
      <c r="O68" s="25">
        <f t="shared" si="49"/>
        <v>4712</v>
      </c>
      <c r="P68" s="25">
        <f t="shared" si="56"/>
        <v>10989.5</v>
      </c>
      <c r="Q68" s="25">
        <f t="shared" si="57"/>
        <v>9160.5</v>
      </c>
      <c r="R68" s="25">
        <f>SUM(J68+K68+L68+O68)</f>
        <v>34228.240000000005</v>
      </c>
      <c r="S68" s="25">
        <f>SUM(M68+N68+P68)</f>
        <v>23699.5</v>
      </c>
      <c r="T68" s="25">
        <f t="shared" ref="T68:T70" si="68">I68-R68</f>
        <v>120771.76</v>
      </c>
      <c r="U68" s="26" t="s">
        <v>362</v>
      </c>
      <c r="V68" s="27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</row>
    <row r="69" spans="1:110" s="2" customFormat="1" ht="30" customHeight="1" x14ac:dyDescent="0.25">
      <c r="A69" s="48">
        <v>63</v>
      </c>
      <c r="B69" s="23" t="s">
        <v>346</v>
      </c>
      <c r="C69" s="48" t="s">
        <v>288</v>
      </c>
      <c r="D69" s="23" t="s">
        <v>44</v>
      </c>
      <c r="E69" s="23" t="s">
        <v>74</v>
      </c>
      <c r="F69" s="48" t="s">
        <v>271</v>
      </c>
      <c r="G69" s="56" t="s">
        <v>272</v>
      </c>
      <c r="H69" s="56" t="s">
        <v>272</v>
      </c>
      <c r="I69" s="25">
        <v>61000</v>
      </c>
      <c r="J69" s="25">
        <v>3674.86</v>
      </c>
      <c r="K69" s="25">
        <v>25</v>
      </c>
      <c r="L69" s="25">
        <f t="shared" si="18"/>
        <v>1750.7</v>
      </c>
      <c r="M69" s="25">
        <f t="shared" si="54"/>
        <v>4331</v>
      </c>
      <c r="N69" s="25">
        <f t="shared" si="55"/>
        <v>671.00000000000011</v>
      </c>
      <c r="O69" s="25">
        <f t="shared" si="49"/>
        <v>1854.4</v>
      </c>
      <c r="P69" s="25">
        <f t="shared" si="56"/>
        <v>4324.9000000000005</v>
      </c>
      <c r="Q69" s="25">
        <f t="shared" si="57"/>
        <v>3605.1000000000004</v>
      </c>
      <c r="R69" s="25">
        <f t="shared" ref="R69:R70" si="69">SUM(J69+K69+L69+O69)</f>
        <v>7304.9600000000009</v>
      </c>
      <c r="S69" s="25">
        <f t="shared" ref="S69:S70" si="70">SUM(M69+N69+P69)</f>
        <v>9326.9000000000015</v>
      </c>
      <c r="T69" s="25">
        <f t="shared" si="68"/>
        <v>53695.040000000001</v>
      </c>
      <c r="U69" s="26" t="s">
        <v>362</v>
      </c>
      <c r="V69" s="27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</row>
    <row r="70" spans="1:110" s="2" customFormat="1" ht="30" customHeight="1" x14ac:dyDescent="0.25">
      <c r="A70" s="48">
        <v>64</v>
      </c>
      <c r="B70" s="23" t="s">
        <v>364</v>
      </c>
      <c r="C70" s="48" t="s">
        <v>289</v>
      </c>
      <c r="D70" s="23" t="s">
        <v>44</v>
      </c>
      <c r="E70" s="23" t="s">
        <v>74</v>
      </c>
      <c r="F70" s="48" t="s">
        <v>271</v>
      </c>
      <c r="G70" s="56" t="s">
        <v>272</v>
      </c>
      <c r="H70" s="56" t="s">
        <v>272</v>
      </c>
      <c r="I70" s="25">
        <v>46000</v>
      </c>
      <c r="J70" s="25">
        <v>1289.46</v>
      </c>
      <c r="K70" s="25">
        <v>25</v>
      </c>
      <c r="L70" s="25">
        <f t="shared" si="18"/>
        <v>1320.2</v>
      </c>
      <c r="M70" s="25">
        <f t="shared" si="54"/>
        <v>3265.9999999999995</v>
      </c>
      <c r="N70" s="25">
        <f t="shared" si="55"/>
        <v>506.00000000000006</v>
      </c>
      <c r="O70" s="25">
        <f t="shared" si="49"/>
        <v>1398.4</v>
      </c>
      <c r="P70" s="25">
        <f t="shared" si="56"/>
        <v>3261.4</v>
      </c>
      <c r="Q70" s="25">
        <f t="shared" si="57"/>
        <v>2718.6000000000004</v>
      </c>
      <c r="R70" s="25">
        <f t="shared" si="69"/>
        <v>4033.06</v>
      </c>
      <c r="S70" s="25">
        <f t="shared" si="70"/>
        <v>7033.4</v>
      </c>
      <c r="T70" s="25">
        <f t="shared" si="68"/>
        <v>41966.94</v>
      </c>
      <c r="U70" s="26" t="s">
        <v>362</v>
      </c>
      <c r="V70" s="27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</row>
    <row r="71" spans="1:110" s="2" customFormat="1" ht="30" customHeight="1" x14ac:dyDescent="0.25">
      <c r="A71" s="48">
        <v>65</v>
      </c>
      <c r="B71" s="23" t="s">
        <v>241</v>
      </c>
      <c r="C71" s="48" t="s">
        <v>289</v>
      </c>
      <c r="D71" s="23" t="s">
        <v>44</v>
      </c>
      <c r="E71" s="23" t="s">
        <v>242</v>
      </c>
      <c r="F71" s="48" t="s">
        <v>271</v>
      </c>
      <c r="G71" s="56" t="s">
        <v>272</v>
      </c>
      <c r="H71" s="56" t="s">
        <v>272</v>
      </c>
      <c r="I71" s="25">
        <v>50000</v>
      </c>
      <c r="J71" s="25">
        <v>1854</v>
      </c>
      <c r="K71" s="25">
        <v>25</v>
      </c>
      <c r="L71" s="25">
        <f>I71*2.87%</f>
        <v>1435</v>
      </c>
      <c r="M71" s="25">
        <f>I71*7.1%</f>
        <v>3549.9999999999995</v>
      </c>
      <c r="N71" s="25">
        <f>I71*1.1%</f>
        <v>550</v>
      </c>
      <c r="O71" s="25">
        <f>I71*3.04%</f>
        <v>1520</v>
      </c>
      <c r="P71" s="25">
        <f>I71*7.09%</f>
        <v>3545.0000000000005</v>
      </c>
      <c r="Q71" s="25">
        <f>+L71+O71</f>
        <v>2955</v>
      </c>
      <c r="R71" s="25">
        <f>SUM(J71+K71+L71+O71)</f>
        <v>4834</v>
      </c>
      <c r="S71" s="25">
        <f>SUM(M71+N71+P71)</f>
        <v>7645</v>
      </c>
      <c r="T71" s="25">
        <f>I71-R71</f>
        <v>45166</v>
      </c>
      <c r="U71" s="26" t="s">
        <v>362</v>
      </c>
      <c r="V71" s="27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</row>
    <row r="72" spans="1:110" s="2" customFormat="1" ht="30" customHeight="1" x14ac:dyDescent="0.25">
      <c r="A72" s="48">
        <v>66</v>
      </c>
      <c r="B72" s="23" t="s">
        <v>383</v>
      </c>
      <c r="C72" s="48" t="s">
        <v>288</v>
      </c>
      <c r="D72" s="23" t="s">
        <v>44</v>
      </c>
      <c r="E72" s="23" t="s">
        <v>67</v>
      </c>
      <c r="F72" s="48" t="s">
        <v>271</v>
      </c>
      <c r="G72" s="56" t="s">
        <v>272</v>
      </c>
      <c r="H72" s="56" t="s">
        <v>272</v>
      </c>
      <c r="I72" s="25">
        <v>46000</v>
      </c>
      <c r="J72" s="25">
        <v>1051.3499999999999</v>
      </c>
      <c r="K72" s="25">
        <v>25</v>
      </c>
      <c r="L72" s="25">
        <f>I72*2.87%</f>
        <v>1320.2</v>
      </c>
      <c r="M72" s="25"/>
      <c r="N72" s="25"/>
      <c r="O72" s="25">
        <f>I72*3.04%</f>
        <v>1398.4</v>
      </c>
      <c r="P72" s="25">
        <f>I72*7.09%</f>
        <v>3261.4</v>
      </c>
      <c r="Q72" s="25">
        <f>+L72+O72</f>
        <v>2718.6000000000004</v>
      </c>
      <c r="R72" s="25">
        <f>SUM(J72+K72+L72+O72)</f>
        <v>3794.9500000000003</v>
      </c>
      <c r="S72" s="25">
        <f>SUM(M72+N72+P72)</f>
        <v>3261.4</v>
      </c>
      <c r="T72" s="25">
        <f>I72-R72</f>
        <v>42205.05</v>
      </c>
      <c r="U72" s="26" t="s">
        <v>362</v>
      </c>
      <c r="V72" s="27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</row>
    <row r="73" spans="1:110" s="2" customFormat="1" ht="30" customHeight="1" x14ac:dyDescent="0.25">
      <c r="A73" s="48">
        <v>67</v>
      </c>
      <c r="B73" s="23" t="s">
        <v>363</v>
      </c>
      <c r="C73" s="48" t="s">
        <v>289</v>
      </c>
      <c r="D73" s="23" t="s">
        <v>44</v>
      </c>
      <c r="E73" s="23" t="s">
        <v>67</v>
      </c>
      <c r="F73" s="48" t="s">
        <v>271</v>
      </c>
      <c r="G73" s="56" t="s">
        <v>272</v>
      </c>
      <c r="H73" s="56" t="s">
        <v>272</v>
      </c>
      <c r="I73" s="25">
        <v>45000</v>
      </c>
      <c r="J73" s="25">
        <v>1148.33</v>
      </c>
      <c r="K73" s="25">
        <v>25</v>
      </c>
      <c r="L73" s="25">
        <f>I73*2.87%</f>
        <v>1291.5</v>
      </c>
      <c r="M73" s="25">
        <f>I73*7.1%</f>
        <v>3194.9999999999995</v>
      </c>
      <c r="N73" s="25">
        <f>I73*1.1%</f>
        <v>495.00000000000006</v>
      </c>
      <c r="O73" s="25">
        <f>I73*3.04%</f>
        <v>1368</v>
      </c>
      <c r="P73" s="25">
        <f>I73*7.09%</f>
        <v>3190.5</v>
      </c>
      <c r="Q73" s="25">
        <f>+L73+O73</f>
        <v>2659.5</v>
      </c>
      <c r="R73" s="25">
        <f>SUM(J73+K73+L73+O73)</f>
        <v>3832.83</v>
      </c>
      <c r="S73" s="25">
        <f>SUM(M73+N73+P73)</f>
        <v>6880.5</v>
      </c>
      <c r="T73" s="25">
        <f>I73-R73</f>
        <v>41167.17</v>
      </c>
      <c r="U73" s="26" t="s">
        <v>362</v>
      </c>
      <c r="V73" s="27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</row>
    <row r="74" spans="1:110" s="2" customFormat="1" ht="30" customHeight="1" x14ac:dyDescent="0.25">
      <c r="A74" s="48">
        <v>68</v>
      </c>
      <c r="B74" s="23" t="s">
        <v>248</v>
      </c>
      <c r="C74" s="48" t="s">
        <v>289</v>
      </c>
      <c r="D74" s="23" t="s">
        <v>44</v>
      </c>
      <c r="E74" s="23" t="s">
        <v>1</v>
      </c>
      <c r="F74" s="48" t="s">
        <v>271</v>
      </c>
      <c r="G74" s="56" t="s">
        <v>272</v>
      </c>
      <c r="H74" s="56" t="s">
        <v>272</v>
      </c>
      <c r="I74" s="25">
        <v>61000</v>
      </c>
      <c r="J74" s="25">
        <v>3674.86</v>
      </c>
      <c r="K74" s="25">
        <v>25</v>
      </c>
      <c r="L74" s="25">
        <f>I74*2.87%</f>
        <v>1750.7</v>
      </c>
      <c r="M74" s="25">
        <f>I74*7.1%</f>
        <v>4331</v>
      </c>
      <c r="N74" s="25">
        <f>I74*1.1%</f>
        <v>671.00000000000011</v>
      </c>
      <c r="O74" s="25">
        <f>I74*3.04%</f>
        <v>1854.4</v>
      </c>
      <c r="P74" s="25">
        <f>I74*7.09%</f>
        <v>4324.9000000000005</v>
      </c>
      <c r="Q74" s="25">
        <f>+L74+O74</f>
        <v>3605.1000000000004</v>
      </c>
      <c r="R74" s="25">
        <f>SUM(J74+K74+L74+O74)</f>
        <v>7304.9600000000009</v>
      </c>
      <c r="S74" s="25">
        <f>SUM(M74+N74+P74)</f>
        <v>9326.9000000000015</v>
      </c>
      <c r="T74" s="25">
        <f>I74-R74</f>
        <v>53695.040000000001</v>
      </c>
      <c r="U74" s="26" t="s">
        <v>362</v>
      </c>
      <c r="V74" s="27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</row>
    <row r="75" spans="1:110" s="2" customFormat="1" ht="30" customHeight="1" x14ac:dyDescent="0.25">
      <c r="A75" s="48">
        <v>69</v>
      </c>
      <c r="B75" s="23" t="s">
        <v>89</v>
      </c>
      <c r="C75" s="48" t="s">
        <v>288</v>
      </c>
      <c r="D75" s="23" t="s">
        <v>44</v>
      </c>
      <c r="E75" s="23" t="s">
        <v>21</v>
      </c>
      <c r="F75" s="48" t="s">
        <v>271</v>
      </c>
      <c r="G75" s="56" t="s">
        <v>272</v>
      </c>
      <c r="H75" s="56" t="s">
        <v>272</v>
      </c>
      <c r="I75" s="25">
        <v>60000</v>
      </c>
      <c r="J75" s="25">
        <v>3486.68</v>
      </c>
      <c r="K75" s="25">
        <v>25</v>
      </c>
      <c r="L75" s="25">
        <f t="shared" si="18"/>
        <v>1722</v>
      </c>
      <c r="M75" s="25">
        <f t="shared" ref="M75:M87" si="71">I75*7.1%</f>
        <v>4260</v>
      </c>
      <c r="N75" s="25">
        <f t="shared" ref="N75:N87" si="72">I75*1.1%</f>
        <v>660.00000000000011</v>
      </c>
      <c r="O75" s="25">
        <f t="shared" ref="O75:O87" si="73">I75*3.04%</f>
        <v>1824</v>
      </c>
      <c r="P75" s="25">
        <f t="shared" ref="P75:P87" si="74">I75*7.09%</f>
        <v>4254</v>
      </c>
      <c r="Q75" s="25">
        <f t="shared" ref="Q75:Q87" si="75">+L75+O75</f>
        <v>3546</v>
      </c>
      <c r="R75" s="25">
        <f t="shared" ref="R75:R86" si="76">SUM(J75+K75+L75+O75)</f>
        <v>7057.68</v>
      </c>
      <c r="S75" s="25">
        <f t="shared" ref="S75:S87" si="77">SUM(M75+N75+P75)</f>
        <v>9174</v>
      </c>
      <c r="T75" s="25">
        <f t="shared" ref="T75:T87" si="78">I75-R75</f>
        <v>52942.32</v>
      </c>
      <c r="U75" s="26" t="s">
        <v>362</v>
      </c>
      <c r="V75" s="27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</row>
    <row r="76" spans="1:110" s="2" customFormat="1" ht="30" customHeight="1" x14ac:dyDescent="0.25">
      <c r="A76" s="48">
        <v>70</v>
      </c>
      <c r="B76" s="23" t="s">
        <v>90</v>
      </c>
      <c r="C76" s="48" t="s">
        <v>288</v>
      </c>
      <c r="D76" s="23" t="s">
        <v>44</v>
      </c>
      <c r="E76" s="23" t="s">
        <v>21</v>
      </c>
      <c r="F76" s="48" t="s">
        <v>271</v>
      </c>
      <c r="G76" s="56" t="s">
        <v>272</v>
      </c>
      <c r="H76" s="56" t="s">
        <v>272</v>
      </c>
      <c r="I76" s="25">
        <v>60000</v>
      </c>
      <c r="J76" s="25">
        <v>3486.68</v>
      </c>
      <c r="K76" s="25">
        <v>25</v>
      </c>
      <c r="L76" s="25">
        <f t="shared" si="18"/>
        <v>1722</v>
      </c>
      <c r="M76" s="25">
        <f t="shared" si="71"/>
        <v>4260</v>
      </c>
      <c r="N76" s="25">
        <f t="shared" si="72"/>
        <v>660.00000000000011</v>
      </c>
      <c r="O76" s="25">
        <f t="shared" si="73"/>
        <v>1824</v>
      </c>
      <c r="P76" s="25">
        <f t="shared" si="74"/>
        <v>4254</v>
      </c>
      <c r="Q76" s="25">
        <f t="shared" si="75"/>
        <v>3546</v>
      </c>
      <c r="R76" s="25">
        <f t="shared" si="76"/>
        <v>7057.68</v>
      </c>
      <c r="S76" s="25">
        <f t="shared" si="77"/>
        <v>9174</v>
      </c>
      <c r="T76" s="25">
        <f t="shared" si="78"/>
        <v>52942.32</v>
      </c>
      <c r="U76" s="26" t="s">
        <v>362</v>
      </c>
      <c r="V76" s="27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</row>
    <row r="77" spans="1:110" s="2" customFormat="1" ht="30" customHeight="1" x14ac:dyDescent="0.25">
      <c r="A77" s="48">
        <v>71</v>
      </c>
      <c r="B77" s="23" t="s">
        <v>91</v>
      </c>
      <c r="C77" s="48" t="s">
        <v>288</v>
      </c>
      <c r="D77" s="23" t="s">
        <v>44</v>
      </c>
      <c r="E77" s="23" t="s">
        <v>21</v>
      </c>
      <c r="F77" s="48" t="s">
        <v>271</v>
      </c>
      <c r="G77" s="56" t="s">
        <v>272</v>
      </c>
      <c r="H77" s="56" t="s">
        <v>272</v>
      </c>
      <c r="I77" s="25">
        <v>60000</v>
      </c>
      <c r="J77" s="25">
        <v>3486.68</v>
      </c>
      <c r="K77" s="25">
        <v>25</v>
      </c>
      <c r="L77" s="25">
        <f t="shared" si="18"/>
        <v>1722</v>
      </c>
      <c r="M77" s="25">
        <f t="shared" si="71"/>
        <v>4260</v>
      </c>
      <c r="N77" s="25">
        <f t="shared" si="72"/>
        <v>660.00000000000011</v>
      </c>
      <c r="O77" s="25">
        <f t="shared" si="73"/>
        <v>1824</v>
      </c>
      <c r="P77" s="25">
        <f t="shared" si="74"/>
        <v>4254</v>
      </c>
      <c r="Q77" s="25">
        <f t="shared" si="75"/>
        <v>3546</v>
      </c>
      <c r="R77" s="25">
        <f t="shared" si="76"/>
        <v>7057.68</v>
      </c>
      <c r="S77" s="25">
        <f t="shared" si="77"/>
        <v>9174</v>
      </c>
      <c r="T77" s="25">
        <f t="shared" si="78"/>
        <v>52942.32</v>
      </c>
      <c r="U77" s="26" t="s">
        <v>362</v>
      </c>
      <c r="V77" s="27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</row>
    <row r="78" spans="1:110" s="2" customFormat="1" ht="30" customHeight="1" x14ac:dyDescent="0.25">
      <c r="A78" s="48">
        <v>72</v>
      </c>
      <c r="B78" s="23" t="s">
        <v>92</v>
      </c>
      <c r="C78" s="48" t="s">
        <v>289</v>
      </c>
      <c r="D78" s="23" t="s">
        <v>44</v>
      </c>
      <c r="E78" s="23" t="s">
        <v>21</v>
      </c>
      <c r="F78" s="48" t="s">
        <v>271</v>
      </c>
      <c r="G78" s="56" t="s">
        <v>272</v>
      </c>
      <c r="H78" s="56" t="s">
        <v>272</v>
      </c>
      <c r="I78" s="25">
        <v>60000</v>
      </c>
      <c r="J78" s="25">
        <v>3486.68</v>
      </c>
      <c r="K78" s="25">
        <v>25</v>
      </c>
      <c r="L78" s="25">
        <f t="shared" si="18"/>
        <v>1722</v>
      </c>
      <c r="M78" s="25">
        <f t="shared" si="71"/>
        <v>4260</v>
      </c>
      <c r="N78" s="25">
        <f t="shared" si="72"/>
        <v>660.00000000000011</v>
      </c>
      <c r="O78" s="25">
        <f t="shared" si="73"/>
        <v>1824</v>
      </c>
      <c r="P78" s="25">
        <f t="shared" si="74"/>
        <v>4254</v>
      </c>
      <c r="Q78" s="25">
        <f t="shared" si="75"/>
        <v>3546</v>
      </c>
      <c r="R78" s="25">
        <f t="shared" si="76"/>
        <v>7057.68</v>
      </c>
      <c r="S78" s="25">
        <f t="shared" si="77"/>
        <v>9174</v>
      </c>
      <c r="T78" s="25">
        <f t="shared" si="78"/>
        <v>52942.32</v>
      </c>
      <c r="U78" s="26" t="s">
        <v>362</v>
      </c>
      <c r="V78" s="27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</row>
    <row r="79" spans="1:110" s="2" customFormat="1" ht="30" customHeight="1" x14ac:dyDescent="0.25">
      <c r="A79" s="48">
        <v>73</v>
      </c>
      <c r="B79" s="23" t="s">
        <v>93</v>
      </c>
      <c r="C79" s="48" t="s">
        <v>288</v>
      </c>
      <c r="D79" s="23" t="s">
        <v>44</v>
      </c>
      <c r="E79" s="23" t="s">
        <v>21</v>
      </c>
      <c r="F79" s="48" t="s">
        <v>271</v>
      </c>
      <c r="G79" s="56" t="s">
        <v>272</v>
      </c>
      <c r="H79" s="56" t="s">
        <v>272</v>
      </c>
      <c r="I79" s="25">
        <v>60000</v>
      </c>
      <c r="J79" s="25">
        <v>3486.68</v>
      </c>
      <c r="K79" s="25">
        <v>25</v>
      </c>
      <c r="L79" s="25">
        <f t="shared" si="18"/>
        <v>1722</v>
      </c>
      <c r="M79" s="25">
        <f t="shared" si="71"/>
        <v>4260</v>
      </c>
      <c r="N79" s="25">
        <f t="shared" si="72"/>
        <v>660.00000000000011</v>
      </c>
      <c r="O79" s="25">
        <f t="shared" si="73"/>
        <v>1824</v>
      </c>
      <c r="P79" s="25">
        <f t="shared" si="74"/>
        <v>4254</v>
      </c>
      <c r="Q79" s="25">
        <f t="shared" si="75"/>
        <v>3546</v>
      </c>
      <c r="R79" s="25">
        <f t="shared" si="76"/>
        <v>7057.68</v>
      </c>
      <c r="S79" s="25">
        <f t="shared" si="77"/>
        <v>9174</v>
      </c>
      <c r="T79" s="25">
        <f t="shared" si="78"/>
        <v>52942.32</v>
      </c>
      <c r="U79" s="26" t="s">
        <v>362</v>
      </c>
      <c r="V79" s="27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</row>
    <row r="80" spans="1:110" s="2" customFormat="1" ht="30" customHeight="1" x14ac:dyDescent="0.25">
      <c r="A80" s="48">
        <v>74</v>
      </c>
      <c r="B80" s="23" t="s">
        <v>94</v>
      </c>
      <c r="C80" s="48" t="s">
        <v>289</v>
      </c>
      <c r="D80" s="23" t="s">
        <v>44</v>
      </c>
      <c r="E80" s="23" t="s">
        <v>21</v>
      </c>
      <c r="F80" s="48" t="s">
        <v>271</v>
      </c>
      <c r="G80" s="56" t="s">
        <v>272</v>
      </c>
      <c r="H80" s="56" t="s">
        <v>272</v>
      </c>
      <c r="I80" s="25">
        <v>60000</v>
      </c>
      <c r="J80" s="25">
        <v>3169.2</v>
      </c>
      <c r="K80" s="25">
        <v>25</v>
      </c>
      <c r="L80" s="25">
        <f t="shared" si="18"/>
        <v>1722</v>
      </c>
      <c r="M80" s="25">
        <f t="shared" si="71"/>
        <v>4260</v>
      </c>
      <c r="N80" s="25">
        <f t="shared" si="72"/>
        <v>660.00000000000011</v>
      </c>
      <c r="O80" s="25">
        <f t="shared" si="73"/>
        <v>1824</v>
      </c>
      <c r="P80" s="25">
        <f t="shared" si="74"/>
        <v>4254</v>
      </c>
      <c r="Q80" s="25">
        <f t="shared" si="75"/>
        <v>3546</v>
      </c>
      <c r="R80" s="25">
        <f t="shared" si="76"/>
        <v>6740.2</v>
      </c>
      <c r="S80" s="25">
        <f t="shared" si="77"/>
        <v>9174</v>
      </c>
      <c r="T80" s="25">
        <f t="shared" si="78"/>
        <v>53259.8</v>
      </c>
      <c r="U80" s="26" t="s">
        <v>362</v>
      </c>
      <c r="V80" s="27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</row>
    <row r="81" spans="1:110" s="2" customFormat="1" ht="30" customHeight="1" x14ac:dyDescent="0.25">
      <c r="A81" s="48">
        <v>75</v>
      </c>
      <c r="B81" s="23" t="s">
        <v>96</v>
      </c>
      <c r="C81" s="48" t="s">
        <v>288</v>
      </c>
      <c r="D81" s="23" t="s">
        <v>44</v>
      </c>
      <c r="E81" s="23" t="s">
        <v>21</v>
      </c>
      <c r="F81" s="48" t="s">
        <v>271</v>
      </c>
      <c r="G81" s="56" t="s">
        <v>272</v>
      </c>
      <c r="H81" s="56" t="s">
        <v>272</v>
      </c>
      <c r="I81" s="25">
        <v>60000</v>
      </c>
      <c r="J81" s="25">
        <v>3486.68</v>
      </c>
      <c r="K81" s="25">
        <v>25</v>
      </c>
      <c r="L81" s="25">
        <f t="shared" si="18"/>
        <v>1722</v>
      </c>
      <c r="M81" s="25">
        <f t="shared" si="71"/>
        <v>4260</v>
      </c>
      <c r="N81" s="25">
        <f t="shared" si="72"/>
        <v>660.00000000000011</v>
      </c>
      <c r="O81" s="25">
        <f t="shared" si="73"/>
        <v>1824</v>
      </c>
      <c r="P81" s="25">
        <f t="shared" si="74"/>
        <v>4254</v>
      </c>
      <c r="Q81" s="25">
        <f t="shared" si="75"/>
        <v>3546</v>
      </c>
      <c r="R81" s="25">
        <f t="shared" si="76"/>
        <v>7057.68</v>
      </c>
      <c r="S81" s="25">
        <f t="shared" si="77"/>
        <v>9174</v>
      </c>
      <c r="T81" s="25">
        <f t="shared" si="78"/>
        <v>52942.32</v>
      </c>
      <c r="U81" s="26" t="s">
        <v>362</v>
      </c>
      <c r="V81" s="27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</row>
    <row r="82" spans="1:110" s="2" customFormat="1" ht="30" customHeight="1" x14ac:dyDescent="0.25">
      <c r="A82" s="48">
        <v>76</v>
      </c>
      <c r="B82" s="23" t="s">
        <v>158</v>
      </c>
      <c r="C82" s="48" t="s">
        <v>289</v>
      </c>
      <c r="D82" s="23" t="s">
        <v>44</v>
      </c>
      <c r="E82" s="23" t="s">
        <v>21</v>
      </c>
      <c r="F82" s="48" t="s">
        <v>271</v>
      </c>
      <c r="G82" s="56" t="s">
        <v>272</v>
      </c>
      <c r="H82" s="56" t="s">
        <v>272</v>
      </c>
      <c r="I82" s="25">
        <v>60000</v>
      </c>
      <c r="J82" s="25">
        <v>3486.68</v>
      </c>
      <c r="K82" s="25">
        <v>25</v>
      </c>
      <c r="L82" s="25">
        <f t="shared" si="18"/>
        <v>1722</v>
      </c>
      <c r="M82" s="25">
        <f t="shared" si="71"/>
        <v>4260</v>
      </c>
      <c r="N82" s="25">
        <f t="shared" si="72"/>
        <v>660.00000000000011</v>
      </c>
      <c r="O82" s="25">
        <f t="shared" si="73"/>
        <v>1824</v>
      </c>
      <c r="P82" s="25">
        <f t="shared" si="74"/>
        <v>4254</v>
      </c>
      <c r="Q82" s="25">
        <f t="shared" si="75"/>
        <v>3546</v>
      </c>
      <c r="R82" s="25">
        <f t="shared" si="76"/>
        <v>7057.68</v>
      </c>
      <c r="S82" s="25">
        <f t="shared" si="77"/>
        <v>9174</v>
      </c>
      <c r="T82" s="25">
        <f t="shared" si="78"/>
        <v>52942.32</v>
      </c>
      <c r="U82" s="26" t="s">
        <v>362</v>
      </c>
      <c r="V82" s="27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</row>
    <row r="83" spans="1:110" s="2" customFormat="1" ht="30" customHeight="1" x14ac:dyDescent="0.25">
      <c r="A83" s="48">
        <v>77</v>
      </c>
      <c r="B83" s="23" t="s">
        <v>98</v>
      </c>
      <c r="C83" s="48" t="s">
        <v>288</v>
      </c>
      <c r="D83" s="23" t="s">
        <v>44</v>
      </c>
      <c r="E83" s="23" t="s">
        <v>76</v>
      </c>
      <c r="F83" s="48" t="s">
        <v>271</v>
      </c>
      <c r="G83" s="56" t="s">
        <v>272</v>
      </c>
      <c r="H83" s="56" t="s">
        <v>272</v>
      </c>
      <c r="I83" s="25">
        <v>55000</v>
      </c>
      <c r="J83" s="25">
        <v>2559.6799999999998</v>
      </c>
      <c r="K83" s="25">
        <v>25</v>
      </c>
      <c r="L83" s="25">
        <f t="shared" si="18"/>
        <v>1578.5</v>
      </c>
      <c r="M83" s="25">
        <f t="shared" si="71"/>
        <v>3904.9999999999995</v>
      </c>
      <c r="N83" s="25">
        <f t="shared" si="72"/>
        <v>605.00000000000011</v>
      </c>
      <c r="O83" s="25">
        <f t="shared" si="73"/>
        <v>1672</v>
      </c>
      <c r="P83" s="25">
        <f t="shared" si="74"/>
        <v>3899.5000000000005</v>
      </c>
      <c r="Q83" s="25">
        <f t="shared" si="75"/>
        <v>3250.5</v>
      </c>
      <c r="R83" s="25">
        <f t="shared" si="76"/>
        <v>5835.18</v>
      </c>
      <c r="S83" s="25">
        <f t="shared" si="77"/>
        <v>8409.5</v>
      </c>
      <c r="T83" s="25">
        <f t="shared" si="78"/>
        <v>49164.82</v>
      </c>
      <c r="U83" s="26" t="s">
        <v>362</v>
      </c>
      <c r="V83" s="27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</row>
    <row r="84" spans="1:110" s="2" customFormat="1" ht="30" customHeight="1" x14ac:dyDescent="0.25">
      <c r="A84" s="48">
        <v>78</v>
      </c>
      <c r="B84" s="23" t="s">
        <v>169</v>
      </c>
      <c r="C84" s="48" t="s">
        <v>288</v>
      </c>
      <c r="D84" s="23" t="s">
        <v>44</v>
      </c>
      <c r="E84" s="23" t="s">
        <v>21</v>
      </c>
      <c r="F84" s="48" t="s">
        <v>271</v>
      </c>
      <c r="G84" s="56" t="s">
        <v>272</v>
      </c>
      <c r="H84" s="56" t="s">
        <v>272</v>
      </c>
      <c r="I84" s="25">
        <v>60000</v>
      </c>
      <c r="J84" s="25">
        <v>3486.68</v>
      </c>
      <c r="K84" s="25">
        <v>25</v>
      </c>
      <c r="L84" s="25">
        <f t="shared" si="18"/>
        <v>1722</v>
      </c>
      <c r="M84" s="25">
        <f t="shared" si="71"/>
        <v>4260</v>
      </c>
      <c r="N84" s="25">
        <f t="shared" si="72"/>
        <v>660.00000000000011</v>
      </c>
      <c r="O84" s="25">
        <f t="shared" si="73"/>
        <v>1824</v>
      </c>
      <c r="P84" s="25">
        <f t="shared" si="74"/>
        <v>4254</v>
      </c>
      <c r="Q84" s="25">
        <f t="shared" si="75"/>
        <v>3546</v>
      </c>
      <c r="R84" s="25">
        <f t="shared" si="76"/>
        <v>7057.68</v>
      </c>
      <c r="S84" s="25">
        <f t="shared" si="77"/>
        <v>9174</v>
      </c>
      <c r="T84" s="25">
        <f t="shared" si="78"/>
        <v>52942.32</v>
      </c>
      <c r="U84" s="26" t="s">
        <v>362</v>
      </c>
      <c r="V84" s="27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</row>
    <row r="85" spans="1:110" s="2" customFormat="1" ht="30" customHeight="1" x14ac:dyDescent="0.25">
      <c r="A85" s="48">
        <v>79</v>
      </c>
      <c r="B85" s="23" t="s">
        <v>95</v>
      </c>
      <c r="C85" s="48" t="s">
        <v>289</v>
      </c>
      <c r="D85" s="23" t="s">
        <v>44</v>
      </c>
      <c r="E85" s="23" t="s">
        <v>67</v>
      </c>
      <c r="F85" s="48" t="s">
        <v>271</v>
      </c>
      <c r="G85" s="56" t="s">
        <v>272</v>
      </c>
      <c r="H85" s="56" t="s">
        <v>272</v>
      </c>
      <c r="I85" s="25">
        <v>46000</v>
      </c>
      <c r="J85" s="25">
        <v>1289.46</v>
      </c>
      <c r="K85" s="25">
        <v>25</v>
      </c>
      <c r="L85" s="25">
        <f t="shared" si="18"/>
        <v>1320.2</v>
      </c>
      <c r="M85" s="25">
        <f t="shared" si="71"/>
        <v>3265.9999999999995</v>
      </c>
      <c r="N85" s="25">
        <f t="shared" si="72"/>
        <v>506.00000000000006</v>
      </c>
      <c r="O85" s="25">
        <f t="shared" si="73"/>
        <v>1398.4</v>
      </c>
      <c r="P85" s="25">
        <f t="shared" si="74"/>
        <v>3261.4</v>
      </c>
      <c r="Q85" s="25">
        <f t="shared" si="75"/>
        <v>2718.6000000000004</v>
      </c>
      <c r="R85" s="25">
        <f t="shared" si="76"/>
        <v>4033.06</v>
      </c>
      <c r="S85" s="25">
        <f t="shared" si="77"/>
        <v>7033.4</v>
      </c>
      <c r="T85" s="25">
        <f t="shared" si="78"/>
        <v>41966.94</v>
      </c>
      <c r="U85" s="26" t="s">
        <v>362</v>
      </c>
      <c r="V85" s="27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</row>
    <row r="86" spans="1:110" s="2" customFormat="1" ht="30" customHeight="1" x14ac:dyDescent="0.25">
      <c r="A86" s="48">
        <v>80</v>
      </c>
      <c r="B86" s="23" t="s">
        <v>97</v>
      </c>
      <c r="C86" s="48" t="s">
        <v>289</v>
      </c>
      <c r="D86" s="23" t="s">
        <v>44</v>
      </c>
      <c r="E86" s="23" t="s">
        <v>46</v>
      </c>
      <c r="F86" s="48" t="s">
        <v>271</v>
      </c>
      <c r="G86" s="56" t="s">
        <v>272</v>
      </c>
      <c r="H86" s="56" t="s">
        <v>272</v>
      </c>
      <c r="I86" s="25">
        <v>41000</v>
      </c>
      <c r="J86" s="25">
        <v>583.79</v>
      </c>
      <c r="K86" s="25">
        <v>25</v>
      </c>
      <c r="L86" s="25">
        <f t="shared" si="18"/>
        <v>1176.7</v>
      </c>
      <c r="M86" s="25">
        <f t="shared" si="71"/>
        <v>2910.9999999999995</v>
      </c>
      <c r="N86" s="25">
        <f t="shared" si="72"/>
        <v>451.00000000000006</v>
      </c>
      <c r="O86" s="25">
        <f t="shared" si="73"/>
        <v>1246.4000000000001</v>
      </c>
      <c r="P86" s="25">
        <f t="shared" si="74"/>
        <v>2906.9</v>
      </c>
      <c r="Q86" s="25">
        <f t="shared" si="75"/>
        <v>2423.1000000000004</v>
      </c>
      <c r="R86" s="25">
        <f t="shared" si="76"/>
        <v>3031.8900000000003</v>
      </c>
      <c r="S86" s="25">
        <f t="shared" si="77"/>
        <v>6268.9</v>
      </c>
      <c r="T86" s="25">
        <f t="shared" si="78"/>
        <v>37968.11</v>
      </c>
      <c r="U86" s="26" t="s">
        <v>362</v>
      </c>
      <c r="V86" s="27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</row>
    <row r="87" spans="1:110" s="16" customFormat="1" ht="30" customHeight="1" x14ac:dyDescent="0.25">
      <c r="A87" s="48">
        <v>81</v>
      </c>
      <c r="B87" s="23" t="s">
        <v>286</v>
      </c>
      <c r="C87" s="48" t="s">
        <v>288</v>
      </c>
      <c r="D87" s="23" t="s">
        <v>277</v>
      </c>
      <c r="E87" s="23" t="s">
        <v>278</v>
      </c>
      <c r="F87" s="48" t="s">
        <v>271</v>
      </c>
      <c r="G87" s="56" t="s">
        <v>272</v>
      </c>
      <c r="H87" s="56" t="s">
        <v>272</v>
      </c>
      <c r="I87" s="25">
        <v>44000</v>
      </c>
      <c r="J87" s="25">
        <v>1007.19</v>
      </c>
      <c r="K87" s="25">
        <v>25</v>
      </c>
      <c r="L87" s="25">
        <f t="shared" si="18"/>
        <v>1262.8</v>
      </c>
      <c r="M87" s="25">
        <f t="shared" si="71"/>
        <v>3123.9999999999995</v>
      </c>
      <c r="N87" s="25">
        <f t="shared" si="72"/>
        <v>484.00000000000006</v>
      </c>
      <c r="O87" s="25">
        <f t="shared" si="73"/>
        <v>1337.6</v>
      </c>
      <c r="P87" s="25">
        <f t="shared" si="74"/>
        <v>3119.6000000000004</v>
      </c>
      <c r="Q87" s="25">
        <f t="shared" si="75"/>
        <v>2600.3999999999996</v>
      </c>
      <c r="R87" s="25">
        <f t="shared" ref="R87" si="79">SUM(J87+K87+L87+O87)</f>
        <v>3632.5899999999997</v>
      </c>
      <c r="S87" s="25">
        <f t="shared" si="77"/>
        <v>6727.6</v>
      </c>
      <c r="T87" s="25">
        <f t="shared" si="78"/>
        <v>40367.410000000003</v>
      </c>
      <c r="U87" s="26" t="s">
        <v>362</v>
      </c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</row>
    <row r="88" spans="1:110" s="12" customFormat="1" ht="30" customHeight="1" x14ac:dyDescent="0.25">
      <c r="A88" s="48">
        <v>82</v>
      </c>
      <c r="B88" s="23" t="s">
        <v>365</v>
      </c>
      <c r="C88" s="48" t="s">
        <v>289</v>
      </c>
      <c r="D88" s="23" t="s">
        <v>366</v>
      </c>
      <c r="E88" s="23" t="s">
        <v>1</v>
      </c>
      <c r="F88" s="48" t="s">
        <v>271</v>
      </c>
      <c r="G88" s="56" t="s">
        <v>272</v>
      </c>
      <c r="H88" s="56" t="s">
        <v>272</v>
      </c>
      <c r="I88" s="25">
        <v>80000</v>
      </c>
      <c r="J88" s="25">
        <v>7400.87</v>
      </c>
      <c r="K88" s="25">
        <v>25</v>
      </c>
      <c r="L88" s="25">
        <f>I88*2.87%</f>
        <v>2296</v>
      </c>
      <c r="M88" s="25">
        <f>I88*7.1%</f>
        <v>5679.9999999999991</v>
      </c>
      <c r="N88" s="25">
        <f>I88*1.1%</f>
        <v>880.00000000000011</v>
      </c>
      <c r="O88" s="25">
        <f>I88*3.04%</f>
        <v>2432</v>
      </c>
      <c r="P88" s="25">
        <f>I88*7.09%</f>
        <v>5672</v>
      </c>
      <c r="Q88" s="25">
        <f>+L88+O88</f>
        <v>4728</v>
      </c>
      <c r="R88" s="25">
        <f>SUM(J88+K88+L88+O88)</f>
        <v>12153.869999999999</v>
      </c>
      <c r="S88" s="25">
        <f>SUM(M88+N88+P88)</f>
        <v>12232</v>
      </c>
      <c r="T88" s="25">
        <f>I88-R88</f>
        <v>67846.13</v>
      </c>
      <c r="U88" s="26" t="s">
        <v>362</v>
      </c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</row>
    <row r="89" spans="1:110" s="2" customFormat="1" ht="30" customHeight="1" x14ac:dyDescent="0.25">
      <c r="A89" s="48">
        <v>83</v>
      </c>
      <c r="B89" s="23" t="s">
        <v>66</v>
      </c>
      <c r="C89" s="48" t="s">
        <v>288</v>
      </c>
      <c r="D89" s="23" t="s">
        <v>65</v>
      </c>
      <c r="E89" s="23" t="s">
        <v>21</v>
      </c>
      <c r="F89" s="48" t="s">
        <v>271</v>
      </c>
      <c r="G89" s="56" t="s">
        <v>272</v>
      </c>
      <c r="H89" s="56" t="s">
        <v>272</v>
      </c>
      <c r="I89" s="25">
        <v>60000</v>
      </c>
      <c r="J89" s="25">
        <v>3486.68</v>
      </c>
      <c r="K89" s="25">
        <v>25</v>
      </c>
      <c r="L89" s="25">
        <f t="shared" si="18"/>
        <v>1722</v>
      </c>
      <c r="M89" s="25">
        <f t="shared" ref="M89:M127" si="80">I89*7.1%</f>
        <v>4260</v>
      </c>
      <c r="N89" s="25">
        <f t="shared" ref="N89:N127" si="81">I89*1.1%</f>
        <v>660.00000000000011</v>
      </c>
      <c r="O89" s="25">
        <f t="shared" ref="O89:O127" si="82">I89*3.04%</f>
        <v>1824</v>
      </c>
      <c r="P89" s="25">
        <f t="shared" ref="P89:P127" si="83">I89*7.09%</f>
        <v>4254</v>
      </c>
      <c r="Q89" s="25">
        <f t="shared" ref="Q89:Q127" si="84">+L89+O89</f>
        <v>3546</v>
      </c>
      <c r="R89" s="25">
        <f t="shared" ref="R89:R119" si="85">SUM(J89+K89+L89+O89)</f>
        <v>7057.68</v>
      </c>
      <c r="S89" s="25">
        <f t="shared" ref="S89:S119" si="86">SUM(M89+N89+P89)</f>
        <v>9174</v>
      </c>
      <c r="T89" s="25">
        <f t="shared" ref="T89:T119" si="87">I89-R89</f>
        <v>52942.32</v>
      </c>
      <c r="U89" s="26" t="s">
        <v>362</v>
      </c>
      <c r="V89" s="27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</row>
    <row r="90" spans="1:110" s="2" customFormat="1" ht="30" customHeight="1" x14ac:dyDescent="0.25">
      <c r="A90" s="48">
        <v>84</v>
      </c>
      <c r="B90" s="23" t="s">
        <v>162</v>
      </c>
      <c r="C90" s="48" t="s">
        <v>289</v>
      </c>
      <c r="D90" s="23" t="s">
        <v>65</v>
      </c>
      <c r="E90" s="23" t="s">
        <v>67</v>
      </c>
      <c r="F90" s="48" t="s">
        <v>271</v>
      </c>
      <c r="G90" s="56" t="s">
        <v>272</v>
      </c>
      <c r="H90" s="56" t="s">
        <v>272</v>
      </c>
      <c r="I90" s="25">
        <v>46000</v>
      </c>
      <c r="J90" s="25">
        <v>1289.46</v>
      </c>
      <c r="K90" s="25">
        <v>25</v>
      </c>
      <c r="L90" s="25">
        <f t="shared" si="18"/>
        <v>1320.2</v>
      </c>
      <c r="M90" s="25">
        <f t="shared" si="80"/>
        <v>3265.9999999999995</v>
      </c>
      <c r="N90" s="25">
        <f t="shared" si="81"/>
        <v>506.00000000000006</v>
      </c>
      <c r="O90" s="25">
        <f t="shared" si="82"/>
        <v>1398.4</v>
      </c>
      <c r="P90" s="25">
        <f t="shared" si="83"/>
        <v>3261.4</v>
      </c>
      <c r="Q90" s="25">
        <f t="shared" si="84"/>
        <v>2718.6000000000004</v>
      </c>
      <c r="R90" s="25">
        <f t="shared" si="85"/>
        <v>4033.06</v>
      </c>
      <c r="S90" s="25">
        <f t="shared" si="86"/>
        <v>7033.4</v>
      </c>
      <c r="T90" s="25">
        <f t="shared" si="87"/>
        <v>41966.94</v>
      </c>
      <c r="U90" s="26" t="s">
        <v>362</v>
      </c>
      <c r="V90" s="27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</row>
    <row r="91" spans="1:110" s="2" customFormat="1" ht="30" customHeight="1" x14ac:dyDescent="0.25">
      <c r="A91" s="48">
        <v>85</v>
      </c>
      <c r="B91" s="23" t="s">
        <v>68</v>
      </c>
      <c r="C91" s="48" t="s">
        <v>289</v>
      </c>
      <c r="D91" s="23" t="s">
        <v>65</v>
      </c>
      <c r="E91" s="23" t="s">
        <v>67</v>
      </c>
      <c r="F91" s="48" t="s">
        <v>271</v>
      </c>
      <c r="G91" s="56" t="s">
        <v>272</v>
      </c>
      <c r="H91" s="56" t="s">
        <v>272</v>
      </c>
      <c r="I91" s="25">
        <v>46000</v>
      </c>
      <c r="J91" s="25">
        <v>1289.46</v>
      </c>
      <c r="K91" s="25">
        <v>25</v>
      </c>
      <c r="L91" s="25">
        <f t="shared" si="18"/>
        <v>1320.2</v>
      </c>
      <c r="M91" s="25">
        <f t="shared" si="80"/>
        <v>3265.9999999999995</v>
      </c>
      <c r="N91" s="25">
        <f t="shared" si="81"/>
        <v>506.00000000000006</v>
      </c>
      <c r="O91" s="25">
        <f t="shared" si="82"/>
        <v>1398.4</v>
      </c>
      <c r="P91" s="25">
        <f t="shared" si="83"/>
        <v>3261.4</v>
      </c>
      <c r="Q91" s="25">
        <f t="shared" si="84"/>
        <v>2718.6000000000004</v>
      </c>
      <c r="R91" s="25">
        <f t="shared" si="85"/>
        <v>4033.06</v>
      </c>
      <c r="S91" s="25">
        <f t="shared" si="86"/>
        <v>7033.4</v>
      </c>
      <c r="T91" s="25">
        <f t="shared" si="87"/>
        <v>41966.94</v>
      </c>
      <c r="U91" s="26" t="s">
        <v>362</v>
      </c>
      <c r="V91" s="27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</row>
    <row r="92" spans="1:110" s="2" customFormat="1" ht="30" customHeight="1" x14ac:dyDescent="0.25">
      <c r="A92" s="48">
        <v>86</v>
      </c>
      <c r="B92" s="23" t="s">
        <v>69</v>
      </c>
      <c r="C92" s="48" t="s">
        <v>289</v>
      </c>
      <c r="D92" s="23" t="s">
        <v>65</v>
      </c>
      <c r="E92" s="23" t="s">
        <v>67</v>
      </c>
      <c r="F92" s="48" t="s">
        <v>271</v>
      </c>
      <c r="G92" s="56" t="s">
        <v>272</v>
      </c>
      <c r="H92" s="56" t="s">
        <v>272</v>
      </c>
      <c r="I92" s="25">
        <v>46000</v>
      </c>
      <c r="J92" s="25">
        <v>1289.46</v>
      </c>
      <c r="K92" s="25">
        <v>25</v>
      </c>
      <c r="L92" s="25">
        <f t="shared" si="18"/>
        <v>1320.2</v>
      </c>
      <c r="M92" s="25">
        <f t="shared" si="80"/>
        <v>3265.9999999999995</v>
      </c>
      <c r="N92" s="25">
        <f t="shared" si="81"/>
        <v>506.00000000000006</v>
      </c>
      <c r="O92" s="25">
        <f t="shared" si="82"/>
        <v>1398.4</v>
      </c>
      <c r="P92" s="25">
        <f t="shared" si="83"/>
        <v>3261.4</v>
      </c>
      <c r="Q92" s="25">
        <f t="shared" si="84"/>
        <v>2718.6000000000004</v>
      </c>
      <c r="R92" s="25">
        <f t="shared" si="85"/>
        <v>4033.06</v>
      </c>
      <c r="S92" s="25">
        <f t="shared" si="86"/>
        <v>7033.4</v>
      </c>
      <c r="T92" s="25">
        <f t="shared" si="87"/>
        <v>41966.94</v>
      </c>
      <c r="U92" s="26" t="s">
        <v>362</v>
      </c>
      <c r="V92" s="27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</row>
    <row r="93" spans="1:110" s="2" customFormat="1" ht="30" customHeight="1" x14ac:dyDescent="0.25">
      <c r="A93" s="48">
        <v>87</v>
      </c>
      <c r="B93" s="23" t="s">
        <v>166</v>
      </c>
      <c r="C93" s="48" t="s">
        <v>289</v>
      </c>
      <c r="D93" s="23" t="s">
        <v>65</v>
      </c>
      <c r="E93" s="23" t="s">
        <v>67</v>
      </c>
      <c r="F93" s="48" t="s">
        <v>271</v>
      </c>
      <c r="G93" s="56" t="s">
        <v>272</v>
      </c>
      <c r="H93" s="56" t="s">
        <v>272</v>
      </c>
      <c r="I93" s="25">
        <v>46000</v>
      </c>
      <c r="J93" s="25">
        <v>1289.46</v>
      </c>
      <c r="K93" s="25">
        <v>25</v>
      </c>
      <c r="L93" s="25">
        <f t="shared" si="18"/>
        <v>1320.2</v>
      </c>
      <c r="M93" s="25">
        <f t="shared" si="80"/>
        <v>3265.9999999999995</v>
      </c>
      <c r="N93" s="25">
        <f t="shared" si="81"/>
        <v>506.00000000000006</v>
      </c>
      <c r="O93" s="25">
        <f t="shared" si="82"/>
        <v>1398.4</v>
      </c>
      <c r="P93" s="25">
        <f t="shared" si="83"/>
        <v>3261.4</v>
      </c>
      <c r="Q93" s="25">
        <f t="shared" si="84"/>
        <v>2718.6000000000004</v>
      </c>
      <c r="R93" s="25">
        <f t="shared" si="85"/>
        <v>4033.06</v>
      </c>
      <c r="S93" s="25">
        <f t="shared" si="86"/>
        <v>7033.4</v>
      </c>
      <c r="T93" s="25">
        <f t="shared" si="87"/>
        <v>41966.94</v>
      </c>
      <c r="U93" s="26" t="s">
        <v>362</v>
      </c>
      <c r="V93" s="27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</row>
    <row r="94" spans="1:110" s="2" customFormat="1" ht="30" customHeight="1" x14ac:dyDescent="0.25">
      <c r="A94" s="48">
        <v>88</v>
      </c>
      <c r="B94" s="23" t="s">
        <v>167</v>
      </c>
      <c r="C94" s="48" t="s">
        <v>289</v>
      </c>
      <c r="D94" s="23" t="s">
        <v>65</v>
      </c>
      <c r="E94" s="23" t="s">
        <v>67</v>
      </c>
      <c r="F94" s="48" t="s">
        <v>271</v>
      </c>
      <c r="G94" s="56" t="s">
        <v>272</v>
      </c>
      <c r="H94" s="56" t="s">
        <v>272</v>
      </c>
      <c r="I94" s="25">
        <v>46000</v>
      </c>
      <c r="J94" s="25">
        <v>1289.46</v>
      </c>
      <c r="K94" s="25">
        <v>25</v>
      </c>
      <c r="L94" s="25">
        <f t="shared" si="18"/>
        <v>1320.2</v>
      </c>
      <c r="M94" s="25">
        <f t="shared" si="80"/>
        <v>3265.9999999999995</v>
      </c>
      <c r="N94" s="25">
        <f t="shared" si="81"/>
        <v>506.00000000000006</v>
      </c>
      <c r="O94" s="25">
        <f t="shared" si="82"/>
        <v>1398.4</v>
      </c>
      <c r="P94" s="25">
        <f t="shared" si="83"/>
        <v>3261.4</v>
      </c>
      <c r="Q94" s="25">
        <f t="shared" si="84"/>
        <v>2718.6000000000004</v>
      </c>
      <c r="R94" s="25">
        <f t="shared" si="85"/>
        <v>4033.06</v>
      </c>
      <c r="S94" s="25">
        <f t="shared" si="86"/>
        <v>7033.4</v>
      </c>
      <c r="T94" s="25">
        <f t="shared" si="87"/>
        <v>41966.94</v>
      </c>
      <c r="U94" s="26" t="s">
        <v>362</v>
      </c>
      <c r="V94" s="27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</row>
    <row r="95" spans="1:110" s="2" customFormat="1" ht="30" customHeight="1" x14ac:dyDescent="0.25">
      <c r="A95" s="48">
        <v>89</v>
      </c>
      <c r="B95" s="23" t="s">
        <v>376</v>
      </c>
      <c r="C95" s="48" t="s">
        <v>289</v>
      </c>
      <c r="D95" s="23" t="s">
        <v>65</v>
      </c>
      <c r="E95" s="23" t="s">
        <v>67</v>
      </c>
      <c r="F95" s="48" t="s">
        <v>271</v>
      </c>
      <c r="G95" s="56" t="s">
        <v>272</v>
      </c>
      <c r="H95" s="56" t="s">
        <v>272</v>
      </c>
      <c r="I95" s="25">
        <v>46000</v>
      </c>
      <c r="J95" s="25">
        <v>1289.46</v>
      </c>
      <c r="K95" s="25">
        <v>25</v>
      </c>
      <c r="L95" s="25">
        <f t="shared" si="18"/>
        <v>1320.2</v>
      </c>
      <c r="M95" s="25">
        <f t="shared" si="80"/>
        <v>3265.9999999999995</v>
      </c>
      <c r="N95" s="25">
        <f t="shared" si="81"/>
        <v>506.00000000000006</v>
      </c>
      <c r="O95" s="25">
        <f t="shared" si="82"/>
        <v>1398.4</v>
      </c>
      <c r="P95" s="25">
        <f t="shared" si="83"/>
        <v>3261.4</v>
      </c>
      <c r="Q95" s="25">
        <f t="shared" si="84"/>
        <v>2718.6000000000004</v>
      </c>
      <c r="R95" s="25">
        <f t="shared" si="85"/>
        <v>4033.06</v>
      </c>
      <c r="S95" s="25">
        <f t="shared" si="86"/>
        <v>7033.4</v>
      </c>
      <c r="T95" s="25">
        <f t="shared" si="87"/>
        <v>41966.94</v>
      </c>
      <c r="U95" s="26" t="s">
        <v>362</v>
      </c>
      <c r="V95" s="27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</row>
    <row r="96" spans="1:110" s="2" customFormat="1" ht="30" customHeight="1" x14ac:dyDescent="0.25">
      <c r="A96" s="48">
        <v>90</v>
      </c>
      <c r="B96" s="23" t="s">
        <v>373</v>
      </c>
      <c r="C96" s="48" t="s">
        <v>289</v>
      </c>
      <c r="D96" s="23" t="s">
        <v>65</v>
      </c>
      <c r="E96" s="23" t="s">
        <v>67</v>
      </c>
      <c r="F96" s="48" t="s">
        <v>271</v>
      </c>
      <c r="G96" s="56" t="s">
        <v>272</v>
      </c>
      <c r="H96" s="56" t="s">
        <v>272</v>
      </c>
      <c r="I96" s="25">
        <v>46000</v>
      </c>
      <c r="J96" s="25">
        <v>1289.46</v>
      </c>
      <c r="K96" s="25">
        <v>25</v>
      </c>
      <c r="L96" s="25">
        <f>I96*2.87%</f>
        <v>1320.2</v>
      </c>
      <c r="M96" s="25">
        <f>I96*7.1%</f>
        <v>3265.9999999999995</v>
      </c>
      <c r="N96" s="25">
        <f>I96*1.1%</f>
        <v>506.00000000000006</v>
      </c>
      <c r="O96" s="25">
        <f>I96*3.04%</f>
        <v>1398.4</v>
      </c>
      <c r="P96" s="25">
        <f>I96*7.09%</f>
        <v>3261.4</v>
      </c>
      <c r="Q96" s="25">
        <f>+L96+O96</f>
        <v>2718.6000000000004</v>
      </c>
      <c r="R96" s="25">
        <f>SUM(J96+K96+L96+O96)</f>
        <v>4033.06</v>
      </c>
      <c r="S96" s="25">
        <f>SUM(M96+N96+P96)</f>
        <v>7033.4</v>
      </c>
      <c r="T96" s="25">
        <f>I96-R96</f>
        <v>41966.94</v>
      </c>
      <c r="U96" s="26" t="s">
        <v>362</v>
      </c>
      <c r="V96" s="27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</row>
    <row r="97" spans="1:110" s="2" customFormat="1" ht="30" customHeight="1" x14ac:dyDescent="0.25">
      <c r="A97" s="48">
        <v>91</v>
      </c>
      <c r="B97" s="23" t="s">
        <v>156</v>
      </c>
      <c r="C97" s="48" t="s">
        <v>289</v>
      </c>
      <c r="D97" s="23" t="s">
        <v>155</v>
      </c>
      <c r="E97" s="23" t="s">
        <v>21</v>
      </c>
      <c r="F97" s="48" t="s">
        <v>271</v>
      </c>
      <c r="G97" s="56" t="s">
        <v>272</v>
      </c>
      <c r="H97" s="56" t="s">
        <v>272</v>
      </c>
      <c r="I97" s="25">
        <v>60000</v>
      </c>
      <c r="J97" s="25">
        <v>3169.2</v>
      </c>
      <c r="K97" s="25">
        <v>25</v>
      </c>
      <c r="L97" s="25">
        <f t="shared" si="18"/>
        <v>1722</v>
      </c>
      <c r="M97" s="25">
        <f t="shared" si="80"/>
        <v>4260</v>
      </c>
      <c r="N97" s="25">
        <f t="shared" si="81"/>
        <v>660.00000000000011</v>
      </c>
      <c r="O97" s="25">
        <f t="shared" si="82"/>
        <v>1824</v>
      </c>
      <c r="P97" s="25">
        <f t="shared" si="83"/>
        <v>4254</v>
      </c>
      <c r="Q97" s="25">
        <f t="shared" si="84"/>
        <v>3546</v>
      </c>
      <c r="R97" s="25">
        <f t="shared" si="85"/>
        <v>6740.2</v>
      </c>
      <c r="S97" s="25">
        <f t="shared" si="86"/>
        <v>9174</v>
      </c>
      <c r="T97" s="25">
        <f t="shared" si="87"/>
        <v>53259.8</v>
      </c>
      <c r="U97" s="26" t="s">
        <v>362</v>
      </c>
      <c r="V97" s="27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</row>
    <row r="98" spans="1:110" s="2" customFormat="1" ht="30" customHeight="1" x14ac:dyDescent="0.25">
      <c r="A98" s="48">
        <v>92</v>
      </c>
      <c r="B98" s="23" t="s">
        <v>71</v>
      </c>
      <c r="C98" s="48" t="s">
        <v>289</v>
      </c>
      <c r="D98" s="23" t="s">
        <v>70</v>
      </c>
      <c r="E98" s="23" t="s">
        <v>21</v>
      </c>
      <c r="F98" s="48" t="s">
        <v>271</v>
      </c>
      <c r="G98" s="56" t="s">
        <v>272</v>
      </c>
      <c r="H98" s="56" t="s">
        <v>272</v>
      </c>
      <c r="I98" s="25">
        <v>60000</v>
      </c>
      <c r="J98" s="25">
        <v>3486.68</v>
      </c>
      <c r="K98" s="25">
        <v>25</v>
      </c>
      <c r="L98" s="25">
        <f t="shared" si="18"/>
        <v>1722</v>
      </c>
      <c r="M98" s="25">
        <f t="shared" si="80"/>
        <v>4260</v>
      </c>
      <c r="N98" s="25">
        <f t="shared" si="81"/>
        <v>660.00000000000011</v>
      </c>
      <c r="O98" s="25">
        <f t="shared" si="82"/>
        <v>1824</v>
      </c>
      <c r="P98" s="25">
        <f t="shared" si="83"/>
        <v>4254</v>
      </c>
      <c r="Q98" s="25">
        <f t="shared" si="84"/>
        <v>3546</v>
      </c>
      <c r="R98" s="25">
        <f t="shared" si="85"/>
        <v>7057.68</v>
      </c>
      <c r="S98" s="25">
        <f t="shared" si="86"/>
        <v>9174</v>
      </c>
      <c r="T98" s="25">
        <f t="shared" si="87"/>
        <v>52942.32</v>
      </c>
      <c r="U98" s="26" t="s">
        <v>362</v>
      </c>
      <c r="V98" s="27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</row>
    <row r="99" spans="1:110" s="2" customFormat="1" ht="30" customHeight="1" x14ac:dyDescent="0.25">
      <c r="A99" s="48">
        <v>93</v>
      </c>
      <c r="B99" s="23" t="s">
        <v>330</v>
      </c>
      <c r="C99" s="48" t="s">
        <v>288</v>
      </c>
      <c r="D99" s="23" t="s">
        <v>70</v>
      </c>
      <c r="E99" s="35" t="s">
        <v>74</v>
      </c>
      <c r="F99" s="48" t="s">
        <v>271</v>
      </c>
      <c r="G99" s="56" t="s">
        <v>272</v>
      </c>
      <c r="H99" s="56" t="s">
        <v>272</v>
      </c>
      <c r="I99" s="25">
        <v>46000</v>
      </c>
      <c r="J99" s="25">
        <v>1289.46</v>
      </c>
      <c r="K99" s="25">
        <v>25</v>
      </c>
      <c r="L99" s="25">
        <f t="shared" si="18"/>
        <v>1320.2</v>
      </c>
      <c r="M99" s="25">
        <f t="shared" si="80"/>
        <v>3265.9999999999995</v>
      </c>
      <c r="N99" s="25">
        <f t="shared" si="81"/>
        <v>506.00000000000006</v>
      </c>
      <c r="O99" s="25">
        <f t="shared" si="82"/>
        <v>1398.4</v>
      </c>
      <c r="P99" s="25">
        <f t="shared" si="83"/>
        <v>3261.4</v>
      </c>
      <c r="Q99" s="25">
        <f t="shared" si="84"/>
        <v>2718.6000000000004</v>
      </c>
      <c r="R99" s="25">
        <f t="shared" si="85"/>
        <v>4033.06</v>
      </c>
      <c r="S99" s="25">
        <f t="shared" si="86"/>
        <v>7033.4</v>
      </c>
      <c r="T99" s="25">
        <f t="shared" si="87"/>
        <v>41966.94</v>
      </c>
      <c r="U99" s="26" t="s">
        <v>362</v>
      </c>
      <c r="V99" s="27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</row>
    <row r="100" spans="1:110" s="2" customFormat="1" ht="30" customHeight="1" x14ac:dyDescent="0.25">
      <c r="A100" s="48">
        <v>94</v>
      </c>
      <c r="B100" s="23" t="s">
        <v>73</v>
      </c>
      <c r="C100" s="48" t="s">
        <v>289</v>
      </c>
      <c r="D100" s="23" t="s">
        <v>72</v>
      </c>
      <c r="E100" s="23" t="s">
        <v>1</v>
      </c>
      <c r="F100" s="48" t="s">
        <v>271</v>
      </c>
      <c r="G100" s="56" t="s">
        <v>272</v>
      </c>
      <c r="H100" s="56" t="s">
        <v>272</v>
      </c>
      <c r="I100" s="25">
        <v>60000</v>
      </c>
      <c r="J100" s="25">
        <v>2551.0300000000002</v>
      </c>
      <c r="K100" s="25">
        <v>25</v>
      </c>
      <c r="L100" s="25">
        <f t="shared" si="18"/>
        <v>1722</v>
      </c>
      <c r="M100" s="25">
        <f t="shared" si="80"/>
        <v>4260</v>
      </c>
      <c r="N100" s="25">
        <f t="shared" si="81"/>
        <v>660.00000000000011</v>
      </c>
      <c r="O100" s="25">
        <f t="shared" si="82"/>
        <v>1824</v>
      </c>
      <c r="P100" s="25">
        <f t="shared" si="83"/>
        <v>4254</v>
      </c>
      <c r="Q100" s="25">
        <f t="shared" si="84"/>
        <v>3546</v>
      </c>
      <c r="R100" s="25">
        <f t="shared" si="85"/>
        <v>6122.0300000000007</v>
      </c>
      <c r="S100" s="25">
        <f t="shared" si="86"/>
        <v>9174</v>
      </c>
      <c r="T100" s="25">
        <f t="shared" si="87"/>
        <v>53877.97</v>
      </c>
      <c r="U100" s="26" t="s">
        <v>362</v>
      </c>
      <c r="V100" s="27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</row>
    <row r="101" spans="1:110" s="2" customFormat="1" ht="30" customHeight="1" x14ac:dyDescent="0.25">
      <c r="A101" s="48">
        <v>95</v>
      </c>
      <c r="B101" s="23" t="s">
        <v>75</v>
      </c>
      <c r="C101" s="48" t="s">
        <v>288</v>
      </c>
      <c r="D101" s="23" t="s">
        <v>72</v>
      </c>
      <c r="E101" s="23" t="s">
        <v>76</v>
      </c>
      <c r="F101" s="48" t="s">
        <v>271</v>
      </c>
      <c r="G101" s="56" t="s">
        <v>272</v>
      </c>
      <c r="H101" s="56" t="s">
        <v>272</v>
      </c>
      <c r="I101" s="25">
        <v>55000</v>
      </c>
      <c r="J101" s="25">
        <v>2559.6799999999998</v>
      </c>
      <c r="K101" s="25">
        <v>25</v>
      </c>
      <c r="L101" s="25">
        <f t="shared" si="18"/>
        <v>1578.5</v>
      </c>
      <c r="M101" s="25">
        <f t="shared" si="80"/>
        <v>3904.9999999999995</v>
      </c>
      <c r="N101" s="25">
        <f t="shared" si="81"/>
        <v>605.00000000000011</v>
      </c>
      <c r="O101" s="25">
        <f t="shared" si="82"/>
        <v>1672</v>
      </c>
      <c r="P101" s="25">
        <f t="shared" si="83"/>
        <v>3899.5000000000005</v>
      </c>
      <c r="Q101" s="25">
        <f t="shared" si="84"/>
        <v>3250.5</v>
      </c>
      <c r="R101" s="25">
        <f t="shared" si="85"/>
        <v>5835.18</v>
      </c>
      <c r="S101" s="25">
        <f t="shared" si="86"/>
        <v>8409.5</v>
      </c>
      <c r="T101" s="25">
        <f t="shared" si="87"/>
        <v>49164.82</v>
      </c>
      <c r="U101" s="26" t="s">
        <v>362</v>
      </c>
      <c r="V101" s="27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</row>
    <row r="102" spans="1:110" s="2" customFormat="1" ht="30" customHeight="1" x14ac:dyDescent="0.25">
      <c r="A102" s="48">
        <v>96</v>
      </c>
      <c r="B102" s="23" t="s">
        <v>157</v>
      </c>
      <c r="C102" s="48" t="s">
        <v>288</v>
      </c>
      <c r="D102" s="23" t="s">
        <v>72</v>
      </c>
      <c r="E102" s="23" t="s">
        <v>1</v>
      </c>
      <c r="F102" s="48" t="s">
        <v>271</v>
      </c>
      <c r="G102" s="56" t="s">
        <v>272</v>
      </c>
      <c r="H102" s="56" t="s">
        <v>272</v>
      </c>
      <c r="I102" s="25">
        <v>50000</v>
      </c>
      <c r="J102" s="25">
        <v>1854</v>
      </c>
      <c r="K102" s="25">
        <v>25</v>
      </c>
      <c r="L102" s="25">
        <f t="shared" si="18"/>
        <v>1435</v>
      </c>
      <c r="M102" s="25">
        <f t="shared" si="80"/>
        <v>3549.9999999999995</v>
      </c>
      <c r="N102" s="25">
        <f t="shared" si="81"/>
        <v>550</v>
      </c>
      <c r="O102" s="25">
        <f t="shared" si="82"/>
        <v>1520</v>
      </c>
      <c r="P102" s="25">
        <f t="shared" si="83"/>
        <v>3545.0000000000005</v>
      </c>
      <c r="Q102" s="25">
        <f t="shared" si="84"/>
        <v>2955</v>
      </c>
      <c r="R102" s="25">
        <f t="shared" si="85"/>
        <v>4834</v>
      </c>
      <c r="S102" s="25">
        <f t="shared" si="86"/>
        <v>7645</v>
      </c>
      <c r="T102" s="25">
        <f t="shared" si="87"/>
        <v>45166</v>
      </c>
      <c r="U102" s="26" t="s">
        <v>362</v>
      </c>
      <c r="V102" s="27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</row>
    <row r="103" spans="1:110" s="2" customFormat="1" ht="30" customHeight="1" x14ac:dyDescent="0.25">
      <c r="A103" s="48">
        <v>97</v>
      </c>
      <c r="B103" s="23" t="s">
        <v>345</v>
      </c>
      <c r="C103" s="48" t="s">
        <v>289</v>
      </c>
      <c r="D103" s="23" t="s">
        <v>72</v>
      </c>
      <c r="E103" s="23" t="s">
        <v>74</v>
      </c>
      <c r="F103" s="48" t="s">
        <v>271</v>
      </c>
      <c r="G103" s="56" t="s">
        <v>272</v>
      </c>
      <c r="H103" s="56" t="s">
        <v>272</v>
      </c>
      <c r="I103" s="25">
        <v>45000</v>
      </c>
      <c r="J103" s="25">
        <v>1148.33</v>
      </c>
      <c r="K103" s="25">
        <v>25</v>
      </c>
      <c r="L103" s="25">
        <f t="shared" ref="L103:L194" si="88">I103*2.87%</f>
        <v>1291.5</v>
      </c>
      <c r="M103" s="25">
        <f t="shared" si="80"/>
        <v>3194.9999999999995</v>
      </c>
      <c r="N103" s="25">
        <f t="shared" si="81"/>
        <v>495.00000000000006</v>
      </c>
      <c r="O103" s="25">
        <f t="shared" si="82"/>
        <v>1368</v>
      </c>
      <c r="P103" s="25">
        <f t="shared" si="83"/>
        <v>3190.5</v>
      </c>
      <c r="Q103" s="25">
        <f t="shared" si="84"/>
        <v>2659.5</v>
      </c>
      <c r="R103" s="25">
        <f t="shared" si="85"/>
        <v>3832.83</v>
      </c>
      <c r="S103" s="25">
        <f t="shared" si="86"/>
        <v>6880.5</v>
      </c>
      <c r="T103" s="25">
        <f t="shared" si="87"/>
        <v>41167.17</v>
      </c>
      <c r="U103" s="26" t="s">
        <v>362</v>
      </c>
      <c r="V103" s="27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</row>
    <row r="104" spans="1:110" s="28" customFormat="1" ht="30" customHeight="1" x14ac:dyDescent="0.25">
      <c r="A104" s="48">
        <v>98</v>
      </c>
      <c r="B104" s="23" t="s">
        <v>187</v>
      </c>
      <c r="C104" s="48" t="s">
        <v>289</v>
      </c>
      <c r="D104" s="23" t="s">
        <v>72</v>
      </c>
      <c r="E104" s="23" t="s">
        <v>105</v>
      </c>
      <c r="F104" s="48" t="s">
        <v>271</v>
      </c>
      <c r="G104" s="56" t="s">
        <v>272</v>
      </c>
      <c r="H104" s="56" t="s">
        <v>272</v>
      </c>
      <c r="I104" s="25">
        <v>45000</v>
      </c>
      <c r="J104" s="25">
        <v>910.22</v>
      </c>
      <c r="K104" s="25">
        <v>25</v>
      </c>
      <c r="L104" s="25">
        <f>I104*2.87%</f>
        <v>1291.5</v>
      </c>
      <c r="M104" s="25">
        <f>I104*7.1%</f>
        <v>3194.9999999999995</v>
      </c>
      <c r="N104" s="25">
        <f>I104*1.1%</f>
        <v>495.00000000000006</v>
      </c>
      <c r="O104" s="25">
        <f>I104*3.04%</f>
        <v>1368</v>
      </c>
      <c r="P104" s="25">
        <f>I104*7.09%</f>
        <v>3190.5</v>
      </c>
      <c r="Q104" s="25">
        <f>+L104+O104</f>
        <v>2659.5</v>
      </c>
      <c r="R104" s="25">
        <f>SUM(J104+K104+L104+O104)</f>
        <v>3594.7200000000003</v>
      </c>
      <c r="S104" s="25">
        <f>SUM(M104+N104+P104)</f>
        <v>6880.5</v>
      </c>
      <c r="T104" s="25">
        <f>I104-R104</f>
        <v>41405.279999999999</v>
      </c>
      <c r="U104" s="26" t="s">
        <v>362</v>
      </c>
      <c r="V104" s="27"/>
    </row>
    <row r="105" spans="1:110" s="2" customFormat="1" ht="30" customHeight="1" x14ac:dyDescent="0.25">
      <c r="A105" s="48">
        <v>99</v>
      </c>
      <c r="B105" s="23" t="s">
        <v>389</v>
      </c>
      <c r="C105" s="48" t="s">
        <v>288</v>
      </c>
      <c r="D105" s="23" t="s">
        <v>72</v>
      </c>
      <c r="E105" s="23" t="s">
        <v>67</v>
      </c>
      <c r="F105" s="48" t="s">
        <v>271</v>
      </c>
      <c r="G105" s="56" t="s">
        <v>272</v>
      </c>
      <c r="H105" s="56" t="s">
        <v>272</v>
      </c>
      <c r="I105" s="25">
        <v>46000</v>
      </c>
      <c r="J105" s="25">
        <v>1289.46</v>
      </c>
      <c r="K105" s="25">
        <v>25</v>
      </c>
      <c r="L105" s="25">
        <f t="shared" ref="L105" si="89">I105*2.87%</f>
        <v>1320.2</v>
      </c>
      <c r="M105" s="25">
        <f t="shared" ref="M105" si="90">I105*7.1%</f>
        <v>3265.9999999999995</v>
      </c>
      <c r="N105" s="25">
        <f t="shared" ref="N105" si="91">I105*1.1%</f>
        <v>506.00000000000006</v>
      </c>
      <c r="O105" s="25">
        <f t="shared" ref="O105" si="92">I105*3.04%</f>
        <v>1398.4</v>
      </c>
      <c r="P105" s="25">
        <f t="shared" ref="P105" si="93">I105*7.09%</f>
        <v>3261.4</v>
      </c>
      <c r="Q105" s="25">
        <f t="shared" ref="Q105" si="94">+L105+O105</f>
        <v>2718.6000000000004</v>
      </c>
      <c r="R105" s="36">
        <f t="shared" ref="R105" si="95">SUM(J105+K105+L105+O105)</f>
        <v>4033.06</v>
      </c>
      <c r="S105" s="36">
        <f t="shared" ref="S105" si="96">SUM(M105+N105+P105)</f>
        <v>7033.4</v>
      </c>
      <c r="T105" s="36">
        <f t="shared" ref="T105" si="97">I105-R105</f>
        <v>41966.94</v>
      </c>
      <c r="U105" s="26" t="s">
        <v>362</v>
      </c>
      <c r="V105" s="27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</row>
    <row r="106" spans="1:110" s="2" customFormat="1" ht="30" customHeight="1" x14ac:dyDescent="0.25">
      <c r="A106" s="48">
        <v>100</v>
      </c>
      <c r="B106" s="23" t="s">
        <v>214</v>
      </c>
      <c r="C106" s="48" t="s">
        <v>289</v>
      </c>
      <c r="D106" s="23" t="s">
        <v>215</v>
      </c>
      <c r="E106" s="23" t="s">
        <v>21</v>
      </c>
      <c r="F106" s="48" t="s">
        <v>271</v>
      </c>
      <c r="G106" s="56" t="s">
        <v>272</v>
      </c>
      <c r="H106" s="56" t="s">
        <v>272</v>
      </c>
      <c r="I106" s="25">
        <v>60000</v>
      </c>
      <c r="J106" s="25">
        <v>3486.68</v>
      </c>
      <c r="K106" s="25">
        <v>25</v>
      </c>
      <c r="L106" s="25">
        <f t="shared" si="88"/>
        <v>1722</v>
      </c>
      <c r="M106" s="25">
        <f t="shared" si="80"/>
        <v>4260</v>
      </c>
      <c r="N106" s="25">
        <f t="shared" si="81"/>
        <v>660.00000000000011</v>
      </c>
      <c r="O106" s="25">
        <f t="shared" si="82"/>
        <v>1824</v>
      </c>
      <c r="P106" s="25">
        <f t="shared" si="83"/>
        <v>4254</v>
      </c>
      <c r="Q106" s="25">
        <f t="shared" si="84"/>
        <v>3546</v>
      </c>
      <c r="R106" s="25">
        <f t="shared" si="85"/>
        <v>7057.68</v>
      </c>
      <c r="S106" s="25">
        <f t="shared" si="86"/>
        <v>9174</v>
      </c>
      <c r="T106" s="25">
        <f t="shared" si="87"/>
        <v>52942.32</v>
      </c>
      <c r="U106" s="26" t="s">
        <v>362</v>
      </c>
      <c r="V106" s="27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</row>
    <row r="107" spans="1:110" s="17" customFormat="1" ht="30" customHeight="1" x14ac:dyDescent="0.3">
      <c r="A107" s="48">
        <v>101</v>
      </c>
      <c r="B107" s="24" t="s">
        <v>149</v>
      </c>
      <c r="C107" s="52" t="s">
        <v>289</v>
      </c>
      <c r="D107" s="35" t="s">
        <v>148</v>
      </c>
      <c r="E107" s="35" t="s">
        <v>74</v>
      </c>
      <c r="F107" s="48" t="s">
        <v>271</v>
      </c>
      <c r="G107" s="56" t="s">
        <v>272</v>
      </c>
      <c r="H107" s="56" t="s">
        <v>272</v>
      </c>
      <c r="I107" s="25">
        <v>46000</v>
      </c>
      <c r="J107" s="25">
        <v>1289.46</v>
      </c>
      <c r="K107" s="25">
        <v>25</v>
      </c>
      <c r="L107" s="25">
        <f t="shared" si="88"/>
        <v>1320.2</v>
      </c>
      <c r="M107" s="25">
        <f t="shared" si="80"/>
        <v>3265.9999999999995</v>
      </c>
      <c r="N107" s="25">
        <f t="shared" si="81"/>
        <v>506.00000000000006</v>
      </c>
      <c r="O107" s="25">
        <f t="shared" si="82"/>
        <v>1398.4</v>
      </c>
      <c r="P107" s="25">
        <f t="shared" si="83"/>
        <v>3261.4</v>
      </c>
      <c r="Q107" s="25">
        <f t="shared" si="84"/>
        <v>2718.6000000000004</v>
      </c>
      <c r="R107" s="36">
        <f t="shared" si="85"/>
        <v>4033.06</v>
      </c>
      <c r="S107" s="36">
        <f t="shared" si="86"/>
        <v>7033.4</v>
      </c>
      <c r="T107" s="36">
        <f t="shared" si="87"/>
        <v>41966.94</v>
      </c>
      <c r="U107" s="26" t="s">
        <v>362</v>
      </c>
      <c r="V107" s="119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</row>
    <row r="108" spans="1:110" s="2" customFormat="1" ht="30" customHeight="1" x14ac:dyDescent="0.25">
      <c r="A108" s="48">
        <v>102</v>
      </c>
      <c r="B108" s="23" t="s">
        <v>193</v>
      </c>
      <c r="C108" s="48" t="s">
        <v>288</v>
      </c>
      <c r="D108" s="23" t="s">
        <v>148</v>
      </c>
      <c r="E108" s="23" t="s">
        <v>21</v>
      </c>
      <c r="F108" s="48" t="s">
        <v>271</v>
      </c>
      <c r="G108" s="56" t="s">
        <v>272</v>
      </c>
      <c r="H108" s="56" t="s">
        <v>272</v>
      </c>
      <c r="I108" s="25">
        <v>60000</v>
      </c>
      <c r="J108" s="25">
        <v>3486.68</v>
      </c>
      <c r="K108" s="25">
        <v>25</v>
      </c>
      <c r="L108" s="25">
        <f t="shared" si="88"/>
        <v>1722</v>
      </c>
      <c r="M108" s="25">
        <f t="shared" si="80"/>
        <v>4260</v>
      </c>
      <c r="N108" s="25">
        <f t="shared" si="81"/>
        <v>660.00000000000011</v>
      </c>
      <c r="O108" s="25">
        <f t="shared" si="82"/>
        <v>1824</v>
      </c>
      <c r="P108" s="25">
        <f t="shared" si="83"/>
        <v>4254</v>
      </c>
      <c r="Q108" s="25">
        <f t="shared" si="84"/>
        <v>3546</v>
      </c>
      <c r="R108" s="25">
        <f t="shared" si="85"/>
        <v>7057.68</v>
      </c>
      <c r="S108" s="25">
        <f t="shared" si="86"/>
        <v>9174</v>
      </c>
      <c r="T108" s="25">
        <f t="shared" si="87"/>
        <v>52942.32</v>
      </c>
      <c r="U108" s="26" t="s">
        <v>362</v>
      </c>
      <c r="V108" s="27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</row>
    <row r="109" spans="1:110" s="2" customFormat="1" ht="30" customHeight="1" x14ac:dyDescent="0.25">
      <c r="A109" s="48">
        <v>103</v>
      </c>
      <c r="B109" s="23" t="s">
        <v>382</v>
      </c>
      <c r="C109" s="48" t="s">
        <v>288</v>
      </c>
      <c r="D109" s="23" t="s">
        <v>148</v>
      </c>
      <c r="E109" s="23" t="s">
        <v>67</v>
      </c>
      <c r="F109" s="48" t="s">
        <v>271</v>
      </c>
      <c r="G109" s="56" t="s">
        <v>272</v>
      </c>
      <c r="H109" s="56" t="s">
        <v>272</v>
      </c>
      <c r="I109" s="25">
        <v>46000</v>
      </c>
      <c r="J109" s="25">
        <v>1289.46</v>
      </c>
      <c r="K109" s="25">
        <v>25</v>
      </c>
      <c r="L109" s="25">
        <f t="shared" ref="L109" si="98">I109*2.87%</f>
        <v>1320.2</v>
      </c>
      <c r="M109" s="25">
        <f t="shared" ref="M109" si="99">I109*7.1%</f>
        <v>3265.9999999999995</v>
      </c>
      <c r="N109" s="25">
        <f t="shared" ref="N109" si="100">I109*1.1%</f>
        <v>506.00000000000006</v>
      </c>
      <c r="O109" s="25">
        <f t="shared" ref="O109" si="101">I109*3.04%</f>
        <v>1398.4</v>
      </c>
      <c r="P109" s="25">
        <f t="shared" ref="P109" si="102">I109*7.09%</f>
        <v>3261.4</v>
      </c>
      <c r="Q109" s="25">
        <f t="shared" ref="Q109" si="103">+L109+O109</f>
        <v>2718.6000000000004</v>
      </c>
      <c r="R109" s="36">
        <f t="shared" ref="R109" si="104">SUM(J109+K109+L109+O109)</f>
        <v>4033.06</v>
      </c>
      <c r="S109" s="36">
        <f t="shared" ref="S109" si="105">SUM(M109+N109+P109)</f>
        <v>7033.4</v>
      </c>
      <c r="T109" s="36">
        <f t="shared" ref="T109" si="106">I109-R109</f>
        <v>41966.94</v>
      </c>
      <c r="U109" s="26" t="s">
        <v>362</v>
      </c>
      <c r="V109" s="27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</row>
    <row r="110" spans="1:110" s="2" customFormat="1" ht="30" customHeight="1" x14ac:dyDescent="0.25">
      <c r="A110" s="48">
        <v>104</v>
      </c>
      <c r="B110" s="23" t="s">
        <v>318</v>
      </c>
      <c r="C110" s="48" t="s">
        <v>288</v>
      </c>
      <c r="D110" s="23" t="s">
        <v>319</v>
      </c>
      <c r="E110" s="23" t="s">
        <v>21</v>
      </c>
      <c r="F110" s="48" t="s">
        <v>271</v>
      </c>
      <c r="G110" s="56" t="s">
        <v>272</v>
      </c>
      <c r="H110" s="56" t="s">
        <v>272</v>
      </c>
      <c r="I110" s="25">
        <v>55000</v>
      </c>
      <c r="J110" s="25">
        <v>2559.6799999999998</v>
      </c>
      <c r="K110" s="25">
        <v>25</v>
      </c>
      <c r="L110" s="25">
        <f t="shared" ref="L110:L111" si="107">I110*2.87%</f>
        <v>1578.5</v>
      </c>
      <c r="M110" s="25">
        <f t="shared" ref="M110:M111" si="108">I110*7.1%</f>
        <v>3904.9999999999995</v>
      </c>
      <c r="N110" s="25">
        <f t="shared" ref="N110:N111" si="109">I110*1.1%</f>
        <v>605.00000000000011</v>
      </c>
      <c r="O110" s="25">
        <f t="shared" ref="O110:O111" si="110">I110*3.04%</f>
        <v>1672</v>
      </c>
      <c r="P110" s="25">
        <f t="shared" ref="P110:P111" si="111">I110*7.09%</f>
        <v>3899.5000000000005</v>
      </c>
      <c r="Q110" s="25">
        <f t="shared" ref="Q110:Q111" si="112">+L110+O110</f>
        <v>3250.5</v>
      </c>
      <c r="R110" s="25">
        <f t="shared" ref="R110:R111" si="113">SUM(J110+K110+L110+O110)</f>
        <v>5835.18</v>
      </c>
      <c r="S110" s="25">
        <f t="shared" ref="S110:S111" si="114">SUM(M110+N110+P110)</f>
        <v>8409.5</v>
      </c>
      <c r="T110" s="25">
        <f t="shared" ref="T110:T111" si="115">I110-R110</f>
        <v>49164.82</v>
      </c>
      <c r="U110" s="26" t="s">
        <v>362</v>
      </c>
      <c r="V110" s="27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</row>
    <row r="111" spans="1:110" s="2" customFormat="1" ht="30" customHeight="1" x14ac:dyDescent="0.25">
      <c r="A111" s="48">
        <v>105</v>
      </c>
      <c r="B111" s="23" t="s">
        <v>375</v>
      </c>
      <c r="C111" s="48" t="s">
        <v>288</v>
      </c>
      <c r="D111" s="23" t="s">
        <v>374</v>
      </c>
      <c r="E111" s="23" t="s">
        <v>21</v>
      </c>
      <c r="F111" s="48" t="s">
        <v>271</v>
      </c>
      <c r="G111" s="56" t="s">
        <v>272</v>
      </c>
      <c r="H111" s="56" t="s">
        <v>272</v>
      </c>
      <c r="I111" s="25">
        <v>60000</v>
      </c>
      <c r="J111" s="25">
        <v>3486.68</v>
      </c>
      <c r="K111" s="25">
        <v>25</v>
      </c>
      <c r="L111" s="25">
        <f t="shared" si="107"/>
        <v>1722</v>
      </c>
      <c r="M111" s="25">
        <f t="shared" si="108"/>
        <v>4260</v>
      </c>
      <c r="N111" s="25">
        <f t="shared" si="109"/>
        <v>660.00000000000011</v>
      </c>
      <c r="O111" s="25">
        <f t="shared" si="110"/>
        <v>1824</v>
      </c>
      <c r="P111" s="25">
        <f t="shared" si="111"/>
        <v>4254</v>
      </c>
      <c r="Q111" s="25">
        <f t="shared" si="112"/>
        <v>3546</v>
      </c>
      <c r="R111" s="25">
        <f t="shared" si="113"/>
        <v>7057.68</v>
      </c>
      <c r="S111" s="25">
        <f t="shared" si="114"/>
        <v>9174</v>
      </c>
      <c r="T111" s="25">
        <f t="shared" si="115"/>
        <v>52942.32</v>
      </c>
      <c r="U111" s="26" t="s">
        <v>362</v>
      </c>
      <c r="V111" s="27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</row>
    <row r="112" spans="1:110" s="2" customFormat="1" ht="30" customHeight="1" x14ac:dyDescent="0.25">
      <c r="A112" s="48">
        <v>106</v>
      </c>
      <c r="B112" s="23" t="s">
        <v>78</v>
      </c>
      <c r="C112" s="48" t="s">
        <v>288</v>
      </c>
      <c r="D112" s="23" t="s">
        <v>77</v>
      </c>
      <c r="E112" s="23" t="s">
        <v>76</v>
      </c>
      <c r="F112" s="48" t="s">
        <v>271</v>
      </c>
      <c r="G112" s="56" t="s">
        <v>272</v>
      </c>
      <c r="H112" s="56" t="s">
        <v>272</v>
      </c>
      <c r="I112" s="25">
        <v>55000</v>
      </c>
      <c r="J112" s="25">
        <v>2559.6799999999998</v>
      </c>
      <c r="K112" s="25">
        <v>25</v>
      </c>
      <c r="L112" s="25">
        <f t="shared" si="88"/>
        <v>1578.5</v>
      </c>
      <c r="M112" s="25">
        <f t="shared" si="80"/>
        <v>3904.9999999999995</v>
      </c>
      <c r="N112" s="25">
        <f t="shared" si="81"/>
        <v>605.00000000000011</v>
      </c>
      <c r="O112" s="25">
        <f t="shared" si="82"/>
        <v>1672</v>
      </c>
      <c r="P112" s="25">
        <f t="shared" si="83"/>
        <v>3899.5000000000005</v>
      </c>
      <c r="Q112" s="25">
        <f t="shared" si="84"/>
        <v>3250.5</v>
      </c>
      <c r="R112" s="25">
        <f t="shared" si="85"/>
        <v>5835.18</v>
      </c>
      <c r="S112" s="25">
        <f t="shared" si="86"/>
        <v>8409.5</v>
      </c>
      <c r="T112" s="25">
        <f t="shared" si="87"/>
        <v>49164.82</v>
      </c>
      <c r="U112" s="26" t="s">
        <v>362</v>
      </c>
      <c r="V112" s="27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</row>
    <row r="113" spans="1:110" s="2" customFormat="1" ht="30" customHeight="1" x14ac:dyDescent="0.25">
      <c r="A113" s="48">
        <v>107</v>
      </c>
      <c r="B113" s="23" t="s">
        <v>79</v>
      </c>
      <c r="C113" s="48" t="s">
        <v>288</v>
      </c>
      <c r="D113" s="23" t="s">
        <v>80</v>
      </c>
      <c r="E113" s="23" t="s">
        <v>76</v>
      </c>
      <c r="F113" s="48" t="s">
        <v>271</v>
      </c>
      <c r="G113" s="56" t="s">
        <v>272</v>
      </c>
      <c r="H113" s="56" t="s">
        <v>272</v>
      </c>
      <c r="I113" s="25">
        <v>55000</v>
      </c>
      <c r="J113" s="25">
        <v>2559.6799999999998</v>
      </c>
      <c r="K113" s="25">
        <v>25</v>
      </c>
      <c r="L113" s="25">
        <f t="shared" si="88"/>
        <v>1578.5</v>
      </c>
      <c r="M113" s="25">
        <f t="shared" si="80"/>
        <v>3904.9999999999995</v>
      </c>
      <c r="N113" s="25">
        <f t="shared" si="81"/>
        <v>605.00000000000011</v>
      </c>
      <c r="O113" s="25">
        <f t="shared" si="82"/>
        <v>1672</v>
      </c>
      <c r="P113" s="25">
        <f t="shared" si="83"/>
        <v>3899.5000000000005</v>
      </c>
      <c r="Q113" s="25">
        <f t="shared" si="84"/>
        <v>3250.5</v>
      </c>
      <c r="R113" s="25">
        <f t="shared" si="85"/>
        <v>5835.18</v>
      </c>
      <c r="S113" s="25">
        <f t="shared" si="86"/>
        <v>8409.5</v>
      </c>
      <c r="T113" s="25">
        <f t="shared" si="87"/>
        <v>49164.82</v>
      </c>
      <c r="U113" s="26" t="s">
        <v>362</v>
      </c>
      <c r="V113" s="27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</row>
    <row r="114" spans="1:110" s="2" customFormat="1" ht="30" customHeight="1" x14ac:dyDescent="0.25">
      <c r="A114" s="48">
        <v>108</v>
      </c>
      <c r="B114" s="23" t="s">
        <v>255</v>
      </c>
      <c r="C114" s="48" t="s">
        <v>289</v>
      </c>
      <c r="D114" s="23" t="s">
        <v>256</v>
      </c>
      <c r="E114" s="23" t="s">
        <v>67</v>
      </c>
      <c r="F114" s="48" t="s">
        <v>271</v>
      </c>
      <c r="G114" s="56" t="s">
        <v>272</v>
      </c>
      <c r="H114" s="56" t="s">
        <v>272</v>
      </c>
      <c r="I114" s="25">
        <v>46000</v>
      </c>
      <c r="J114" s="25">
        <v>1051.3499999999999</v>
      </c>
      <c r="K114" s="25">
        <v>25</v>
      </c>
      <c r="L114" s="25">
        <f t="shared" si="88"/>
        <v>1320.2</v>
      </c>
      <c r="M114" s="25">
        <f t="shared" si="80"/>
        <v>3265.9999999999995</v>
      </c>
      <c r="N114" s="25">
        <f t="shared" si="81"/>
        <v>506.00000000000006</v>
      </c>
      <c r="O114" s="25">
        <f t="shared" si="82"/>
        <v>1398.4</v>
      </c>
      <c r="P114" s="25">
        <f t="shared" si="83"/>
        <v>3261.4</v>
      </c>
      <c r="Q114" s="25">
        <f t="shared" si="84"/>
        <v>2718.6000000000004</v>
      </c>
      <c r="R114" s="25">
        <f t="shared" si="85"/>
        <v>3794.9500000000003</v>
      </c>
      <c r="S114" s="25">
        <f t="shared" si="86"/>
        <v>7033.4</v>
      </c>
      <c r="T114" s="25">
        <f t="shared" si="87"/>
        <v>42205.05</v>
      </c>
      <c r="U114" s="26" t="s">
        <v>362</v>
      </c>
      <c r="V114" s="27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</row>
    <row r="115" spans="1:110" s="2" customFormat="1" ht="30" customHeight="1" x14ac:dyDescent="0.25">
      <c r="A115" s="48">
        <v>109</v>
      </c>
      <c r="B115" s="23" t="s">
        <v>82</v>
      </c>
      <c r="C115" s="48" t="s">
        <v>288</v>
      </c>
      <c r="D115" s="23" t="s">
        <v>81</v>
      </c>
      <c r="E115" s="23" t="s">
        <v>76</v>
      </c>
      <c r="F115" s="48" t="s">
        <v>271</v>
      </c>
      <c r="G115" s="56" t="s">
        <v>272</v>
      </c>
      <c r="H115" s="56" t="s">
        <v>272</v>
      </c>
      <c r="I115" s="25">
        <v>55000</v>
      </c>
      <c r="J115" s="25">
        <v>2559.6799999999998</v>
      </c>
      <c r="K115" s="25">
        <v>25</v>
      </c>
      <c r="L115" s="25">
        <f t="shared" si="88"/>
        <v>1578.5</v>
      </c>
      <c r="M115" s="25">
        <f t="shared" si="80"/>
        <v>3904.9999999999995</v>
      </c>
      <c r="N115" s="25">
        <f t="shared" si="81"/>
        <v>605.00000000000011</v>
      </c>
      <c r="O115" s="25">
        <f t="shared" si="82"/>
        <v>1672</v>
      </c>
      <c r="P115" s="25">
        <f t="shared" si="83"/>
        <v>3899.5000000000005</v>
      </c>
      <c r="Q115" s="25">
        <f t="shared" si="84"/>
        <v>3250.5</v>
      </c>
      <c r="R115" s="25">
        <f t="shared" si="85"/>
        <v>5835.18</v>
      </c>
      <c r="S115" s="25">
        <f t="shared" si="86"/>
        <v>8409.5</v>
      </c>
      <c r="T115" s="25">
        <f t="shared" si="87"/>
        <v>49164.82</v>
      </c>
      <c r="U115" s="26" t="s">
        <v>362</v>
      </c>
      <c r="V115" s="27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</row>
    <row r="116" spans="1:110" s="2" customFormat="1" ht="30" customHeight="1" x14ac:dyDescent="0.25">
      <c r="A116" s="48">
        <v>110</v>
      </c>
      <c r="B116" s="23" t="s">
        <v>384</v>
      </c>
      <c r="C116" s="48" t="s">
        <v>288</v>
      </c>
      <c r="D116" s="23" t="s">
        <v>81</v>
      </c>
      <c r="E116" s="37" t="s">
        <v>67</v>
      </c>
      <c r="F116" s="48" t="s">
        <v>271</v>
      </c>
      <c r="G116" s="56" t="s">
        <v>272</v>
      </c>
      <c r="H116" s="56" t="s">
        <v>272</v>
      </c>
      <c r="I116" s="25">
        <v>46000</v>
      </c>
      <c r="J116" s="25">
        <v>1289.46</v>
      </c>
      <c r="K116" s="25">
        <v>25</v>
      </c>
      <c r="L116" s="25">
        <f t="shared" si="88"/>
        <v>1320.2</v>
      </c>
      <c r="M116" s="25">
        <f t="shared" si="80"/>
        <v>3265.9999999999995</v>
      </c>
      <c r="N116" s="25">
        <f t="shared" si="81"/>
        <v>506.00000000000006</v>
      </c>
      <c r="O116" s="25">
        <f t="shared" si="82"/>
        <v>1398.4</v>
      </c>
      <c r="P116" s="25">
        <f t="shared" si="83"/>
        <v>3261.4</v>
      </c>
      <c r="Q116" s="25">
        <f t="shared" si="84"/>
        <v>2718.6000000000004</v>
      </c>
      <c r="R116" s="25">
        <f t="shared" si="85"/>
        <v>4033.06</v>
      </c>
      <c r="S116" s="25">
        <f t="shared" si="86"/>
        <v>7033.4</v>
      </c>
      <c r="T116" s="25">
        <f t="shared" si="87"/>
        <v>41966.94</v>
      </c>
      <c r="U116" s="26" t="s">
        <v>362</v>
      </c>
      <c r="V116" s="27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</row>
    <row r="117" spans="1:110" s="39" customFormat="1" ht="30" customHeight="1" x14ac:dyDescent="0.25">
      <c r="A117" s="48">
        <v>111</v>
      </c>
      <c r="B117" s="23" t="s">
        <v>168</v>
      </c>
      <c r="C117" s="48" t="s">
        <v>288</v>
      </c>
      <c r="D117" s="23" t="s">
        <v>392</v>
      </c>
      <c r="E117" s="23" t="s">
        <v>74</v>
      </c>
      <c r="F117" s="48" t="s">
        <v>271</v>
      </c>
      <c r="G117" s="56" t="s">
        <v>272</v>
      </c>
      <c r="H117" s="56" t="s">
        <v>272</v>
      </c>
      <c r="I117" s="25">
        <v>46000</v>
      </c>
      <c r="J117" s="25">
        <v>1289.46</v>
      </c>
      <c r="K117" s="25">
        <v>25</v>
      </c>
      <c r="L117" s="25">
        <f>I117*2.87%</f>
        <v>1320.2</v>
      </c>
      <c r="M117" s="25">
        <f>I117*7.1%</f>
        <v>3265.9999999999995</v>
      </c>
      <c r="N117" s="25">
        <f>I117*1.1%</f>
        <v>506.00000000000006</v>
      </c>
      <c r="O117" s="25">
        <f>I117*3.04%</f>
        <v>1398.4</v>
      </c>
      <c r="P117" s="25">
        <f>I117*7.09%</f>
        <v>3261.4</v>
      </c>
      <c r="Q117" s="25">
        <f>+L117+O117</f>
        <v>2718.6000000000004</v>
      </c>
      <c r="R117" s="25">
        <f>SUM(J117+K117+L117+O117)</f>
        <v>4033.06</v>
      </c>
      <c r="S117" s="25">
        <f>SUM(M117+N117+P117)</f>
        <v>7033.4</v>
      </c>
      <c r="T117" s="25">
        <f>I117-R117</f>
        <v>41966.94</v>
      </c>
      <c r="U117" s="26" t="s">
        <v>362</v>
      </c>
      <c r="V117" s="27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</row>
    <row r="118" spans="1:110" s="39" customFormat="1" ht="30" customHeight="1" x14ac:dyDescent="0.25">
      <c r="A118" s="48">
        <v>112</v>
      </c>
      <c r="B118" s="23" t="s">
        <v>419</v>
      </c>
      <c r="C118" s="48" t="s">
        <v>288</v>
      </c>
      <c r="D118" s="23" t="s">
        <v>392</v>
      </c>
      <c r="E118" s="23" t="s">
        <v>74</v>
      </c>
      <c r="F118" s="48" t="s">
        <v>271</v>
      </c>
      <c r="G118" s="56" t="s">
        <v>272</v>
      </c>
      <c r="H118" s="56" t="s">
        <v>272</v>
      </c>
      <c r="I118" s="25">
        <v>45000</v>
      </c>
      <c r="J118" s="25">
        <v>1148.33</v>
      </c>
      <c r="K118" s="25">
        <v>25</v>
      </c>
      <c r="L118" s="25">
        <f>I118*2.87%</f>
        <v>1291.5</v>
      </c>
      <c r="M118" s="25">
        <f>I118*7.1%</f>
        <v>3194.9999999999995</v>
      </c>
      <c r="N118" s="25">
        <f>I118*1.1%</f>
        <v>495.00000000000006</v>
      </c>
      <c r="O118" s="25">
        <f>I118*3.04%</f>
        <v>1368</v>
      </c>
      <c r="P118" s="25">
        <f>I118*7.09%</f>
        <v>3190.5</v>
      </c>
      <c r="Q118" s="25">
        <f>+L118+O118</f>
        <v>2659.5</v>
      </c>
      <c r="R118" s="25">
        <f>SUM(J118+K118+L118+O118)</f>
        <v>3832.83</v>
      </c>
      <c r="S118" s="25">
        <f>SUM(M118+N118+P118)</f>
        <v>6880.5</v>
      </c>
      <c r="T118" s="25">
        <f>I118-R118</f>
        <v>41167.17</v>
      </c>
      <c r="U118" s="26" t="s">
        <v>362</v>
      </c>
      <c r="V118" s="27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</row>
    <row r="119" spans="1:110" s="2" customFormat="1" ht="30" customHeight="1" x14ac:dyDescent="0.25">
      <c r="A119" s="48">
        <v>113</v>
      </c>
      <c r="B119" s="23" t="s">
        <v>84</v>
      </c>
      <c r="C119" s="48" t="s">
        <v>288</v>
      </c>
      <c r="D119" s="23" t="s">
        <v>83</v>
      </c>
      <c r="E119" s="23" t="s">
        <v>21</v>
      </c>
      <c r="F119" s="48" t="s">
        <v>271</v>
      </c>
      <c r="G119" s="56" t="s">
        <v>272</v>
      </c>
      <c r="H119" s="56" t="s">
        <v>272</v>
      </c>
      <c r="I119" s="25">
        <v>60000</v>
      </c>
      <c r="J119" s="25">
        <v>3486.68</v>
      </c>
      <c r="K119" s="25">
        <v>25</v>
      </c>
      <c r="L119" s="25">
        <f t="shared" si="88"/>
        <v>1722</v>
      </c>
      <c r="M119" s="25">
        <f t="shared" si="80"/>
        <v>4260</v>
      </c>
      <c r="N119" s="25">
        <f t="shared" si="81"/>
        <v>660.00000000000011</v>
      </c>
      <c r="O119" s="25">
        <f t="shared" si="82"/>
        <v>1824</v>
      </c>
      <c r="P119" s="25">
        <f t="shared" si="83"/>
        <v>4254</v>
      </c>
      <c r="Q119" s="25">
        <f t="shared" si="84"/>
        <v>3546</v>
      </c>
      <c r="R119" s="25">
        <f t="shared" si="85"/>
        <v>7057.68</v>
      </c>
      <c r="S119" s="25">
        <f t="shared" si="86"/>
        <v>9174</v>
      </c>
      <c r="T119" s="25">
        <f t="shared" si="87"/>
        <v>52942.32</v>
      </c>
      <c r="U119" s="26" t="s">
        <v>362</v>
      </c>
      <c r="V119" s="27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</row>
    <row r="120" spans="1:110" s="2" customFormat="1" ht="30" customHeight="1" x14ac:dyDescent="0.25">
      <c r="A120" s="48">
        <v>114</v>
      </c>
      <c r="B120" s="23" t="s">
        <v>86</v>
      </c>
      <c r="C120" s="48" t="s">
        <v>288</v>
      </c>
      <c r="D120" s="23" t="s">
        <v>85</v>
      </c>
      <c r="E120" s="23" t="s">
        <v>21</v>
      </c>
      <c r="F120" s="48" t="s">
        <v>271</v>
      </c>
      <c r="G120" s="56" t="s">
        <v>272</v>
      </c>
      <c r="H120" s="56" t="s">
        <v>272</v>
      </c>
      <c r="I120" s="25">
        <v>60000</v>
      </c>
      <c r="J120" s="25">
        <v>3486.68</v>
      </c>
      <c r="K120" s="25">
        <v>25</v>
      </c>
      <c r="L120" s="25">
        <f t="shared" si="88"/>
        <v>1722</v>
      </c>
      <c r="M120" s="25">
        <f t="shared" si="80"/>
        <v>4260</v>
      </c>
      <c r="N120" s="25">
        <f t="shared" si="81"/>
        <v>660.00000000000011</v>
      </c>
      <c r="O120" s="25">
        <f t="shared" si="82"/>
        <v>1824</v>
      </c>
      <c r="P120" s="25">
        <f t="shared" si="83"/>
        <v>4254</v>
      </c>
      <c r="Q120" s="25">
        <f t="shared" si="84"/>
        <v>3546</v>
      </c>
      <c r="R120" s="25">
        <f t="shared" ref="R120:R122" si="116">SUM(J120+K120+L120+O120)</f>
        <v>7057.68</v>
      </c>
      <c r="S120" s="25">
        <f t="shared" ref="S120:S122" si="117">SUM(M120+N120+P120)</f>
        <v>9174</v>
      </c>
      <c r="T120" s="25">
        <f t="shared" ref="T120:T122" si="118">I120-R120</f>
        <v>52942.32</v>
      </c>
      <c r="U120" s="26" t="s">
        <v>362</v>
      </c>
      <c r="V120" s="27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</row>
    <row r="121" spans="1:110" s="2" customFormat="1" ht="30" customHeight="1" x14ac:dyDescent="0.25">
      <c r="A121" s="48">
        <v>115</v>
      </c>
      <c r="B121" s="23" t="s">
        <v>308</v>
      </c>
      <c r="C121" s="48" t="s">
        <v>289</v>
      </c>
      <c r="D121" s="23" t="s">
        <v>85</v>
      </c>
      <c r="E121" s="23" t="s">
        <v>67</v>
      </c>
      <c r="F121" s="48" t="s">
        <v>271</v>
      </c>
      <c r="G121" s="56" t="s">
        <v>272</v>
      </c>
      <c r="H121" s="56" t="s">
        <v>272</v>
      </c>
      <c r="I121" s="25">
        <v>31500</v>
      </c>
      <c r="J121" s="25">
        <v>0</v>
      </c>
      <c r="K121" s="25">
        <v>25</v>
      </c>
      <c r="L121" s="25">
        <f t="shared" ref="L121" si="119">I121*2.87%</f>
        <v>904.05</v>
      </c>
      <c r="M121" s="25">
        <f t="shared" ref="M121" si="120">I121*7.1%</f>
        <v>2236.5</v>
      </c>
      <c r="N121" s="25">
        <f t="shared" ref="N121" si="121">I121*1.1%</f>
        <v>346.50000000000006</v>
      </c>
      <c r="O121" s="25">
        <f t="shared" ref="O121" si="122">I121*3.04%</f>
        <v>957.6</v>
      </c>
      <c r="P121" s="25">
        <f t="shared" ref="P121" si="123">I121*7.09%</f>
        <v>2233.3500000000004</v>
      </c>
      <c r="Q121" s="25">
        <f t="shared" ref="Q121" si="124">+L121+O121</f>
        <v>1861.65</v>
      </c>
      <c r="R121" s="25">
        <f t="shared" si="116"/>
        <v>1886.65</v>
      </c>
      <c r="S121" s="25">
        <f t="shared" si="117"/>
        <v>4816.3500000000004</v>
      </c>
      <c r="T121" s="25">
        <f t="shared" si="118"/>
        <v>29613.35</v>
      </c>
      <c r="U121" s="26" t="s">
        <v>362</v>
      </c>
      <c r="V121" s="27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</row>
    <row r="122" spans="1:110" s="2" customFormat="1" ht="30" customHeight="1" x14ac:dyDescent="0.25">
      <c r="A122" s="48">
        <v>116</v>
      </c>
      <c r="B122" s="23" t="s">
        <v>88</v>
      </c>
      <c r="C122" s="48" t="s">
        <v>288</v>
      </c>
      <c r="D122" s="23" t="s">
        <v>87</v>
      </c>
      <c r="E122" s="23" t="s">
        <v>21</v>
      </c>
      <c r="F122" s="48" t="s">
        <v>271</v>
      </c>
      <c r="G122" s="56" t="s">
        <v>272</v>
      </c>
      <c r="H122" s="56" t="s">
        <v>272</v>
      </c>
      <c r="I122" s="25">
        <v>60000</v>
      </c>
      <c r="J122" s="25">
        <v>3486.68</v>
      </c>
      <c r="K122" s="25">
        <v>25</v>
      </c>
      <c r="L122" s="25">
        <f t="shared" si="88"/>
        <v>1722</v>
      </c>
      <c r="M122" s="25">
        <f t="shared" si="80"/>
        <v>4260</v>
      </c>
      <c r="N122" s="25">
        <f t="shared" si="81"/>
        <v>660.00000000000011</v>
      </c>
      <c r="O122" s="25">
        <f t="shared" si="82"/>
        <v>1824</v>
      </c>
      <c r="P122" s="25">
        <f t="shared" si="83"/>
        <v>4254</v>
      </c>
      <c r="Q122" s="25">
        <f t="shared" si="84"/>
        <v>3546</v>
      </c>
      <c r="R122" s="25">
        <f t="shared" si="116"/>
        <v>7057.68</v>
      </c>
      <c r="S122" s="25">
        <f t="shared" si="117"/>
        <v>9174</v>
      </c>
      <c r="T122" s="25">
        <f t="shared" si="118"/>
        <v>52942.32</v>
      </c>
      <c r="U122" s="26" t="s">
        <v>362</v>
      </c>
      <c r="V122" s="27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</row>
    <row r="123" spans="1:110" s="2" customFormat="1" ht="30" customHeight="1" x14ac:dyDescent="0.25">
      <c r="A123" s="48">
        <v>117</v>
      </c>
      <c r="B123" s="23" t="s">
        <v>58</v>
      </c>
      <c r="C123" s="48" t="s">
        <v>289</v>
      </c>
      <c r="D123" s="23" t="s">
        <v>57</v>
      </c>
      <c r="E123" s="23" t="s">
        <v>59</v>
      </c>
      <c r="F123" s="48" t="s">
        <v>271</v>
      </c>
      <c r="G123" s="56" t="s">
        <v>272</v>
      </c>
      <c r="H123" s="56" t="s">
        <v>272</v>
      </c>
      <c r="I123" s="25">
        <v>155000</v>
      </c>
      <c r="J123" s="25">
        <v>25042.74</v>
      </c>
      <c r="K123" s="25">
        <v>25</v>
      </c>
      <c r="L123" s="25">
        <f t="shared" si="88"/>
        <v>4448.5</v>
      </c>
      <c r="M123" s="25">
        <f t="shared" si="80"/>
        <v>11004.999999999998</v>
      </c>
      <c r="N123" s="25">
        <f t="shared" si="81"/>
        <v>1705.0000000000002</v>
      </c>
      <c r="O123" s="25">
        <f t="shared" si="82"/>
        <v>4712</v>
      </c>
      <c r="P123" s="25">
        <f t="shared" si="83"/>
        <v>10989.5</v>
      </c>
      <c r="Q123" s="25">
        <f t="shared" si="84"/>
        <v>9160.5</v>
      </c>
      <c r="R123" s="25">
        <f>SUM(J123+K123+L123+O123)</f>
        <v>34228.240000000005</v>
      </c>
      <c r="S123" s="25">
        <f>SUM(M123+N123+P123)</f>
        <v>23699.5</v>
      </c>
      <c r="T123" s="25">
        <f>I123-R123</f>
        <v>120771.76</v>
      </c>
      <c r="U123" s="26" t="s">
        <v>362</v>
      </c>
      <c r="V123" s="27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</row>
    <row r="124" spans="1:110" s="2" customFormat="1" ht="30" customHeight="1" x14ac:dyDescent="0.25">
      <c r="A124" s="48">
        <v>118</v>
      </c>
      <c r="B124" s="23" t="s">
        <v>333</v>
      </c>
      <c r="C124" s="48" t="s">
        <v>289</v>
      </c>
      <c r="D124" s="23" t="s">
        <v>57</v>
      </c>
      <c r="E124" s="23" t="s">
        <v>101</v>
      </c>
      <c r="F124" s="48" t="s">
        <v>271</v>
      </c>
      <c r="G124" s="56" t="s">
        <v>272</v>
      </c>
      <c r="H124" s="56" t="s">
        <v>272</v>
      </c>
      <c r="I124" s="25">
        <v>40000</v>
      </c>
      <c r="J124" s="25">
        <v>442.65</v>
      </c>
      <c r="K124" s="25">
        <v>25</v>
      </c>
      <c r="L124" s="25">
        <f t="shared" si="88"/>
        <v>1148</v>
      </c>
      <c r="M124" s="25">
        <f t="shared" si="80"/>
        <v>2839.9999999999995</v>
      </c>
      <c r="N124" s="25">
        <f t="shared" si="81"/>
        <v>440.00000000000006</v>
      </c>
      <c r="O124" s="25">
        <f t="shared" si="82"/>
        <v>1216</v>
      </c>
      <c r="P124" s="25">
        <f t="shared" si="83"/>
        <v>2836</v>
      </c>
      <c r="Q124" s="25">
        <f t="shared" si="84"/>
        <v>2364</v>
      </c>
      <c r="R124" s="25">
        <f t="shared" ref="R124:R126" si="125">SUM(J124+K124+L124+O124)</f>
        <v>2831.65</v>
      </c>
      <c r="S124" s="25">
        <f t="shared" ref="S124:S126" si="126">SUM(M124+N124+P124)</f>
        <v>6116</v>
      </c>
      <c r="T124" s="25">
        <f t="shared" ref="T124:T126" si="127">I124-R124</f>
        <v>37168.35</v>
      </c>
      <c r="U124" s="26" t="s">
        <v>362</v>
      </c>
      <c r="V124" s="27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</row>
    <row r="125" spans="1:110" s="2" customFormat="1" ht="30" customHeight="1" x14ac:dyDescent="0.25">
      <c r="A125" s="48">
        <v>119</v>
      </c>
      <c r="B125" s="23" t="s">
        <v>387</v>
      </c>
      <c r="C125" s="48" t="s">
        <v>289</v>
      </c>
      <c r="D125" s="23" t="s">
        <v>57</v>
      </c>
      <c r="E125" s="23" t="s">
        <v>219</v>
      </c>
      <c r="F125" s="48" t="s">
        <v>271</v>
      </c>
      <c r="G125" s="56" t="s">
        <v>272</v>
      </c>
      <c r="H125" s="56" t="s">
        <v>272</v>
      </c>
      <c r="I125" s="25">
        <v>45000</v>
      </c>
      <c r="J125" s="25">
        <v>1148.33</v>
      </c>
      <c r="K125" s="25">
        <v>25</v>
      </c>
      <c r="L125" s="25">
        <f t="shared" si="88"/>
        <v>1291.5</v>
      </c>
      <c r="M125" s="25">
        <f t="shared" si="80"/>
        <v>3194.9999999999995</v>
      </c>
      <c r="N125" s="25">
        <f t="shared" si="81"/>
        <v>495.00000000000006</v>
      </c>
      <c r="O125" s="25">
        <f t="shared" si="82"/>
        <v>1368</v>
      </c>
      <c r="P125" s="25">
        <f t="shared" si="83"/>
        <v>3190.5</v>
      </c>
      <c r="Q125" s="25">
        <f t="shared" si="84"/>
        <v>2659.5</v>
      </c>
      <c r="R125" s="25">
        <f t="shared" si="125"/>
        <v>3832.83</v>
      </c>
      <c r="S125" s="25">
        <f t="shared" si="126"/>
        <v>6880.5</v>
      </c>
      <c r="T125" s="25">
        <f t="shared" si="127"/>
        <v>41167.17</v>
      </c>
      <c r="U125" s="26" t="s">
        <v>362</v>
      </c>
      <c r="V125" s="27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</row>
    <row r="126" spans="1:110" s="2" customFormat="1" ht="30" customHeight="1" x14ac:dyDescent="0.25">
      <c r="A126" s="48">
        <v>120</v>
      </c>
      <c r="B126" s="23" t="s">
        <v>400</v>
      </c>
      <c r="C126" s="48" t="s">
        <v>289</v>
      </c>
      <c r="D126" s="23" t="s">
        <v>57</v>
      </c>
      <c r="E126" s="23" t="s">
        <v>207</v>
      </c>
      <c r="F126" s="48" t="s">
        <v>271</v>
      </c>
      <c r="G126" s="56" t="s">
        <v>272</v>
      </c>
      <c r="H126" s="56" t="s">
        <v>272</v>
      </c>
      <c r="I126" s="25">
        <v>50000</v>
      </c>
      <c r="J126" s="25">
        <v>1854</v>
      </c>
      <c r="K126" s="25">
        <v>25</v>
      </c>
      <c r="L126" s="25">
        <f t="shared" si="88"/>
        <v>1435</v>
      </c>
      <c r="M126" s="25">
        <f t="shared" si="80"/>
        <v>3549.9999999999995</v>
      </c>
      <c r="N126" s="25">
        <f t="shared" si="81"/>
        <v>550</v>
      </c>
      <c r="O126" s="25">
        <f t="shared" si="82"/>
        <v>1520</v>
      </c>
      <c r="P126" s="25">
        <f t="shared" si="83"/>
        <v>3545.0000000000005</v>
      </c>
      <c r="Q126" s="25">
        <f t="shared" si="84"/>
        <v>2955</v>
      </c>
      <c r="R126" s="25">
        <f t="shared" si="125"/>
        <v>4834</v>
      </c>
      <c r="S126" s="25">
        <f t="shared" si="126"/>
        <v>7645</v>
      </c>
      <c r="T126" s="25">
        <f t="shared" si="127"/>
        <v>45166</v>
      </c>
      <c r="U126" s="26" t="s">
        <v>362</v>
      </c>
      <c r="V126" s="27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</row>
    <row r="127" spans="1:110" s="2" customFormat="1" ht="30" customHeight="1" x14ac:dyDescent="0.25">
      <c r="A127" s="48">
        <v>121</v>
      </c>
      <c r="B127" s="23" t="s">
        <v>61</v>
      </c>
      <c r="C127" s="48" t="s">
        <v>289</v>
      </c>
      <c r="D127" s="23" t="s">
        <v>60</v>
      </c>
      <c r="E127" s="23" t="s">
        <v>62</v>
      </c>
      <c r="F127" s="48" t="s">
        <v>271</v>
      </c>
      <c r="G127" s="56" t="s">
        <v>272</v>
      </c>
      <c r="H127" s="56" t="s">
        <v>272</v>
      </c>
      <c r="I127" s="25">
        <v>35000</v>
      </c>
      <c r="J127" s="25">
        <v>0</v>
      </c>
      <c r="K127" s="25">
        <v>25</v>
      </c>
      <c r="L127" s="25">
        <f t="shared" si="88"/>
        <v>1004.5</v>
      </c>
      <c r="M127" s="25">
        <f t="shared" si="80"/>
        <v>2485</v>
      </c>
      <c r="N127" s="25">
        <f t="shared" si="81"/>
        <v>385.00000000000006</v>
      </c>
      <c r="O127" s="25">
        <f t="shared" si="82"/>
        <v>1064</v>
      </c>
      <c r="P127" s="25">
        <f t="shared" si="83"/>
        <v>2481.5</v>
      </c>
      <c r="Q127" s="25">
        <f t="shared" si="84"/>
        <v>2068.5</v>
      </c>
      <c r="R127" s="25">
        <f>SUM(J127+K127+L127+O127)</f>
        <v>2093.5</v>
      </c>
      <c r="S127" s="25">
        <f>SUM(M127+N127+P127)</f>
        <v>5351.5</v>
      </c>
      <c r="T127" s="25">
        <f>I127-R127</f>
        <v>32906.5</v>
      </c>
      <c r="U127" s="26" t="s">
        <v>362</v>
      </c>
      <c r="V127" s="27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</row>
    <row r="128" spans="1:110" s="2" customFormat="1" ht="30" customHeight="1" x14ac:dyDescent="0.25">
      <c r="A128" s="48">
        <v>122</v>
      </c>
      <c r="B128" s="23" t="s">
        <v>268</v>
      </c>
      <c r="C128" s="48" t="s">
        <v>289</v>
      </c>
      <c r="D128" s="23" t="s">
        <v>334</v>
      </c>
      <c r="E128" s="23" t="s">
        <v>21</v>
      </c>
      <c r="F128" s="48" t="s">
        <v>271</v>
      </c>
      <c r="G128" s="56" t="s">
        <v>272</v>
      </c>
      <c r="H128" s="56" t="s">
        <v>272</v>
      </c>
      <c r="I128" s="25">
        <v>100000</v>
      </c>
      <c r="J128" s="25">
        <v>12105.37</v>
      </c>
      <c r="K128" s="25">
        <v>25</v>
      </c>
      <c r="L128" s="25">
        <f>I128*2.87%</f>
        <v>2870</v>
      </c>
      <c r="M128" s="25">
        <f>I128*7.1%</f>
        <v>7099.9999999999991</v>
      </c>
      <c r="N128" s="25">
        <f>I128*1.1%</f>
        <v>1100</v>
      </c>
      <c r="O128" s="25">
        <f>I128*3.04%</f>
        <v>3040</v>
      </c>
      <c r="P128" s="25">
        <f>I128*7.09%</f>
        <v>7090.0000000000009</v>
      </c>
      <c r="Q128" s="25">
        <f>+L128+O128</f>
        <v>5910</v>
      </c>
      <c r="R128" s="25">
        <f>SUM(J128+K128+L128+O128)</f>
        <v>18040.370000000003</v>
      </c>
      <c r="S128" s="25">
        <f>SUM(M128+N128+P128)</f>
        <v>15290</v>
      </c>
      <c r="T128" s="25">
        <f>I128-R128</f>
        <v>81959.63</v>
      </c>
      <c r="U128" s="26" t="s">
        <v>362</v>
      </c>
      <c r="V128" s="27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</row>
    <row r="129" spans="1:110" s="2" customFormat="1" ht="30" customHeight="1" x14ac:dyDescent="0.25">
      <c r="A129" s="48">
        <v>123</v>
      </c>
      <c r="B129" s="23" t="s">
        <v>335</v>
      </c>
      <c r="C129" s="48" t="s">
        <v>288</v>
      </c>
      <c r="D129" s="23" t="s">
        <v>334</v>
      </c>
      <c r="E129" s="23" t="s">
        <v>278</v>
      </c>
      <c r="F129" s="48" t="s">
        <v>271</v>
      </c>
      <c r="G129" s="56" t="s">
        <v>272</v>
      </c>
      <c r="H129" s="56" t="s">
        <v>272</v>
      </c>
      <c r="I129" s="25">
        <v>60000</v>
      </c>
      <c r="J129" s="25">
        <v>3486.68</v>
      </c>
      <c r="K129" s="25">
        <v>25</v>
      </c>
      <c r="L129" s="25">
        <f t="shared" si="88"/>
        <v>1722</v>
      </c>
      <c r="M129" s="25">
        <f t="shared" ref="M129" si="128">I129*7.1%</f>
        <v>4260</v>
      </c>
      <c r="N129" s="25">
        <f t="shared" ref="N129" si="129">I129*1.1%</f>
        <v>660.00000000000011</v>
      </c>
      <c r="O129" s="25">
        <f t="shared" ref="O129" si="130">I129*3.04%</f>
        <v>1824</v>
      </c>
      <c r="P129" s="25">
        <f t="shared" ref="P129" si="131">I129*7.09%</f>
        <v>4254</v>
      </c>
      <c r="Q129" s="25">
        <f t="shared" ref="Q129" si="132">+L129+O129</f>
        <v>3546</v>
      </c>
      <c r="R129" s="25">
        <f t="shared" ref="R129" si="133">SUM(J129+K129+L129+O129)</f>
        <v>7057.68</v>
      </c>
      <c r="S129" s="25">
        <f t="shared" ref="S129" si="134">SUM(M129+N129+P129)</f>
        <v>9174</v>
      </c>
      <c r="T129" s="25">
        <f t="shared" ref="T129" si="135">I129-R129</f>
        <v>52942.32</v>
      </c>
      <c r="U129" s="26" t="s">
        <v>362</v>
      </c>
      <c r="V129" s="27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</row>
    <row r="130" spans="1:110" s="2" customFormat="1" ht="30" customHeight="1" x14ac:dyDescent="0.25">
      <c r="A130" s="48">
        <v>124</v>
      </c>
      <c r="B130" s="23" t="s">
        <v>100</v>
      </c>
      <c r="C130" s="48" t="s">
        <v>288</v>
      </c>
      <c r="D130" s="23" t="s">
        <v>99</v>
      </c>
      <c r="E130" s="23" t="s">
        <v>101</v>
      </c>
      <c r="F130" s="48" t="s">
        <v>271</v>
      </c>
      <c r="G130" s="56" t="s">
        <v>272</v>
      </c>
      <c r="H130" s="56" t="s">
        <v>272</v>
      </c>
      <c r="I130" s="25">
        <v>42000</v>
      </c>
      <c r="J130" s="25">
        <v>724.92</v>
      </c>
      <c r="K130" s="25">
        <v>25</v>
      </c>
      <c r="L130" s="25">
        <f t="shared" si="88"/>
        <v>1205.4000000000001</v>
      </c>
      <c r="M130" s="25">
        <f t="shared" ref="M130:M144" si="136">I130*7.1%</f>
        <v>2981.9999999999995</v>
      </c>
      <c r="N130" s="25">
        <f t="shared" ref="N130:N144" si="137">I130*1.1%</f>
        <v>462.00000000000006</v>
      </c>
      <c r="O130" s="25">
        <f t="shared" ref="O130:O144" si="138">I130*3.04%</f>
        <v>1276.8</v>
      </c>
      <c r="P130" s="25">
        <f t="shared" ref="P130:P144" si="139">I130*7.09%</f>
        <v>2977.8</v>
      </c>
      <c r="Q130" s="25">
        <f t="shared" ref="Q130:Q144" si="140">+L130+O130</f>
        <v>2482.1999999999998</v>
      </c>
      <c r="R130" s="25">
        <f t="shared" ref="R130:R144" si="141">SUM(J130+K130+L130+O130)</f>
        <v>3232.12</v>
      </c>
      <c r="S130" s="25">
        <f t="shared" ref="S130:S144" si="142">SUM(M130+N130+P130)</f>
        <v>6421.7999999999993</v>
      </c>
      <c r="T130" s="25">
        <f t="shared" ref="T130:T144" si="143">I130-R130</f>
        <v>38767.879999999997</v>
      </c>
      <c r="U130" s="26" t="s">
        <v>362</v>
      </c>
      <c r="V130" s="27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</row>
    <row r="131" spans="1:110" s="2" customFormat="1" ht="30" customHeight="1" x14ac:dyDescent="0.25">
      <c r="A131" s="48">
        <v>125</v>
      </c>
      <c r="B131" s="23" t="s">
        <v>325</v>
      </c>
      <c r="C131" s="48" t="s">
        <v>289</v>
      </c>
      <c r="D131" s="23" t="s">
        <v>99</v>
      </c>
      <c r="E131" s="23" t="s">
        <v>101</v>
      </c>
      <c r="F131" s="48" t="s">
        <v>271</v>
      </c>
      <c r="G131" s="56" t="s">
        <v>272</v>
      </c>
      <c r="H131" s="56" t="s">
        <v>272</v>
      </c>
      <c r="I131" s="25">
        <v>40000</v>
      </c>
      <c r="J131" s="25">
        <v>204.54</v>
      </c>
      <c r="K131" s="25">
        <v>25</v>
      </c>
      <c r="L131" s="25">
        <f t="shared" ref="L131:L134" si="144">I131*2.87%</f>
        <v>1148</v>
      </c>
      <c r="M131" s="25">
        <f t="shared" si="136"/>
        <v>2839.9999999999995</v>
      </c>
      <c r="N131" s="25">
        <f t="shared" si="137"/>
        <v>440.00000000000006</v>
      </c>
      <c r="O131" s="25">
        <f t="shared" si="138"/>
        <v>1216</v>
      </c>
      <c r="P131" s="25">
        <f t="shared" si="139"/>
        <v>2836</v>
      </c>
      <c r="Q131" s="25">
        <f t="shared" si="140"/>
        <v>2364</v>
      </c>
      <c r="R131" s="25">
        <f t="shared" si="141"/>
        <v>2593.54</v>
      </c>
      <c r="S131" s="25">
        <f t="shared" si="142"/>
        <v>6116</v>
      </c>
      <c r="T131" s="25">
        <f t="shared" ref="T131:T135" si="145">I131-R131</f>
        <v>37406.46</v>
      </c>
      <c r="U131" s="26" t="s">
        <v>362</v>
      </c>
      <c r="V131" s="27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</row>
    <row r="132" spans="1:110" s="2" customFormat="1" ht="30" customHeight="1" x14ac:dyDescent="0.25">
      <c r="A132" s="48">
        <v>126</v>
      </c>
      <c r="B132" s="23" t="s">
        <v>336</v>
      </c>
      <c r="C132" s="48" t="s">
        <v>289</v>
      </c>
      <c r="D132" s="23" t="s">
        <v>99</v>
      </c>
      <c r="E132" s="23" t="s">
        <v>101</v>
      </c>
      <c r="F132" s="48" t="s">
        <v>271</v>
      </c>
      <c r="G132" s="56" t="s">
        <v>272</v>
      </c>
      <c r="H132" s="56" t="s">
        <v>272</v>
      </c>
      <c r="I132" s="25">
        <v>40000</v>
      </c>
      <c r="J132" s="25">
        <v>442.65</v>
      </c>
      <c r="K132" s="25">
        <v>25</v>
      </c>
      <c r="L132" s="25">
        <f t="shared" si="144"/>
        <v>1148</v>
      </c>
      <c r="M132" s="25">
        <f t="shared" si="136"/>
        <v>2839.9999999999995</v>
      </c>
      <c r="N132" s="25">
        <f t="shared" si="137"/>
        <v>440.00000000000006</v>
      </c>
      <c r="O132" s="25">
        <f t="shared" si="138"/>
        <v>1216</v>
      </c>
      <c r="P132" s="25">
        <f t="shared" si="139"/>
        <v>2836</v>
      </c>
      <c r="Q132" s="25">
        <f t="shared" si="140"/>
        <v>2364</v>
      </c>
      <c r="R132" s="25">
        <f t="shared" si="141"/>
        <v>2831.65</v>
      </c>
      <c r="S132" s="25">
        <f t="shared" si="142"/>
        <v>6116</v>
      </c>
      <c r="T132" s="25">
        <f t="shared" si="145"/>
        <v>37168.35</v>
      </c>
      <c r="U132" s="26" t="s">
        <v>362</v>
      </c>
      <c r="V132" s="27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</row>
    <row r="133" spans="1:110" s="2" customFormat="1" ht="30" customHeight="1" x14ac:dyDescent="0.25">
      <c r="A133" s="48">
        <v>127</v>
      </c>
      <c r="B133" s="23" t="s">
        <v>337</v>
      </c>
      <c r="C133" s="48" t="s">
        <v>288</v>
      </c>
      <c r="D133" s="23" t="s">
        <v>99</v>
      </c>
      <c r="E133" s="23" t="s">
        <v>221</v>
      </c>
      <c r="F133" s="48" t="s">
        <v>271</v>
      </c>
      <c r="G133" s="56" t="s">
        <v>272</v>
      </c>
      <c r="H133" s="56" t="s">
        <v>272</v>
      </c>
      <c r="I133" s="25">
        <v>45000</v>
      </c>
      <c r="J133" s="25">
        <v>1148.33</v>
      </c>
      <c r="K133" s="25">
        <v>25</v>
      </c>
      <c r="L133" s="25">
        <f t="shared" si="144"/>
        <v>1291.5</v>
      </c>
      <c r="M133" s="25">
        <f t="shared" si="136"/>
        <v>3194.9999999999995</v>
      </c>
      <c r="N133" s="25">
        <f t="shared" si="137"/>
        <v>495.00000000000006</v>
      </c>
      <c r="O133" s="25">
        <f t="shared" si="138"/>
        <v>1368</v>
      </c>
      <c r="P133" s="25">
        <f t="shared" si="139"/>
        <v>3190.5</v>
      </c>
      <c r="Q133" s="25">
        <f t="shared" si="140"/>
        <v>2659.5</v>
      </c>
      <c r="R133" s="25">
        <f t="shared" si="141"/>
        <v>3832.83</v>
      </c>
      <c r="S133" s="25">
        <f t="shared" si="142"/>
        <v>6880.5</v>
      </c>
      <c r="T133" s="25">
        <f t="shared" si="145"/>
        <v>41167.17</v>
      </c>
      <c r="U133" s="26" t="s">
        <v>362</v>
      </c>
      <c r="V133" s="27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</row>
    <row r="134" spans="1:110" s="2" customFormat="1" ht="30" customHeight="1" x14ac:dyDescent="0.25">
      <c r="A134" s="48">
        <v>128</v>
      </c>
      <c r="B134" s="23" t="s">
        <v>338</v>
      </c>
      <c r="C134" s="48" t="s">
        <v>288</v>
      </c>
      <c r="D134" s="23" t="s">
        <v>99</v>
      </c>
      <c r="E134" s="23" t="s">
        <v>219</v>
      </c>
      <c r="F134" s="48" t="s">
        <v>271</v>
      </c>
      <c r="G134" s="56" t="s">
        <v>272</v>
      </c>
      <c r="H134" s="56" t="s">
        <v>272</v>
      </c>
      <c r="I134" s="25">
        <v>45000</v>
      </c>
      <c r="J134" s="25">
        <v>1148.33</v>
      </c>
      <c r="K134" s="25">
        <v>25</v>
      </c>
      <c r="L134" s="25">
        <f t="shared" si="144"/>
        <v>1291.5</v>
      </c>
      <c r="M134" s="25">
        <f t="shared" si="136"/>
        <v>3194.9999999999995</v>
      </c>
      <c r="N134" s="25">
        <f t="shared" si="137"/>
        <v>495.00000000000006</v>
      </c>
      <c r="O134" s="25">
        <f t="shared" si="138"/>
        <v>1368</v>
      </c>
      <c r="P134" s="25">
        <f t="shared" si="139"/>
        <v>3190.5</v>
      </c>
      <c r="Q134" s="25">
        <f t="shared" si="140"/>
        <v>2659.5</v>
      </c>
      <c r="R134" s="25">
        <f t="shared" si="141"/>
        <v>3832.83</v>
      </c>
      <c r="S134" s="25">
        <f t="shared" si="142"/>
        <v>6880.5</v>
      </c>
      <c r="T134" s="25">
        <f t="shared" si="145"/>
        <v>41167.17</v>
      </c>
      <c r="U134" s="26" t="s">
        <v>362</v>
      </c>
      <c r="V134" s="27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</row>
    <row r="135" spans="1:110" s="2" customFormat="1" ht="30" customHeight="1" x14ac:dyDescent="0.25">
      <c r="A135" s="48">
        <v>129</v>
      </c>
      <c r="B135" s="23" t="s">
        <v>344</v>
      </c>
      <c r="C135" s="48" t="s">
        <v>289</v>
      </c>
      <c r="D135" s="23" t="s">
        <v>99</v>
      </c>
      <c r="E135" s="23" t="s">
        <v>315</v>
      </c>
      <c r="F135" s="48" t="s">
        <v>271</v>
      </c>
      <c r="G135" s="56" t="s">
        <v>272</v>
      </c>
      <c r="H135" s="56" t="s">
        <v>272</v>
      </c>
      <c r="I135" s="25">
        <v>46000</v>
      </c>
      <c r="J135" s="25">
        <v>1289.46</v>
      </c>
      <c r="K135" s="25">
        <v>25</v>
      </c>
      <c r="L135" s="25">
        <f>I135*2.87%</f>
        <v>1320.2</v>
      </c>
      <c r="M135" s="25">
        <f t="shared" si="136"/>
        <v>3265.9999999999995</v>
      </c>
      <c r="N135" s="25">
        <f t="shared" si="137"/>
        <v>506.00000000000006</v>
      </c>
      <c r="O135" s="25">
        <f t="shared" si="138"/>
        <v>1398.4</v>
      </c>
      <c r="P135" s="25">
        <f t="shared" si="139"/>
        <v>3261.4</v>
      </c>
      <c r="Q135" s="25">
        <f t="shared" si="140"/>
        <v>2718.6000000000004</v>
      </c>
      <c r="R135" s="25">
        <f t="shared" si="141"/>
        <v>4033.06</v>
      </c>
      <c r="S135" s="25">
        <f t="shared" si="142"/>
        <v>7033.4</v>
      </c>
      <c r="T135" s="25">
        <f t="shared" si="145"/>
        <v>41966.94</v>
      </c>
      <c r="U135" s="26" t="s">
        <v>362</v>
      </c>
      <c r="V135" s="27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</row>
    <row r="136" spans="1:110" s="2" customFormat="1" ht="30" customHeight="1" x14ac:dyDescent="0.25">
      <c r="A136" s="48">
        <v>130</v>
      </c>
      <c r="B136" s="23" t="s">
        <v>355</v>
      </c>
      <c r="C136" s="48" t="s">
        <v>289</v>
      </c>
      <c r="D136" s="23" t="s">
        <v>99</v>
      </c>
      <c r="E136" s="23" t="s">
        <v>101</v>
      </c>
      <c r="F136" s="48" t="s">
        <v>271</v>
      </c>
      <c r="G136" s="56" t="s">
        <v>272</v>
      </c>
      <c r="H136" s="56" t="s">
        <v>272</v>
      </c>
      <c r="I136" s="25">
        <v>40000</v>
      </c>
      <c r="J136" s="25">
        <v>442.65</v>
      </c>
      <c r="K136" s="25">
        <v>25</v>
      </c>
      <c r="L136" s="25">
        <f t="shared" ref="L136" si="146">I136*2.87%</f>
        <v>1148</v>
      </c>
      <c r="M136" s="25">
        <f t="shared" ref="M136" si="147">I136*7.1%</f>
        <v>2839.9999999999995</v>
      </c>
      <c r="N136" s="25">
        <f t="shared" ref="N136" si="148">I136*1.1%</f>
        <v>440.00000000000006</v>
      </c>
      <c r="O136" s="25">
        <f t="shared" ref="O136" si="149">I136*3.04%</f>
        <v>1216</v>
      </c>
      <c r="P136" s="25">
        <f t="shared" ref="P136" si="150">I136*7.09%</f>
        <v>2836</v>
      </c>
      <c r="Q136" s="25">
        <f t="shared" ref="Q136" si="151">+L136+O136</f>
        <v>2364</v>
      </c>
      <c r="R136" s="25">
        <f t="shared" ref="R136" si="152">SUM(J136+K136+L136+O136)</f>
        <v>2831.65</v>
      </c>
      <c r="S136" s="25">
        <f t="shared" ref="S136" si="153">SUM(M136+N136+P136)</f>
        <v>6116</v>
      </c>
      <c r="T136" s="25">
        <f t="shared" ref="T136" si="154">I136-R136</f>
        <v>37168.35</v>
      </c>
      <c r="U136" s="26" t="s">
        <v>362</v>
      </c>
      <c r="V136" s="27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</row>
    <row r="137" spans="1:110" s="2" customFormat="1" ht="30" customHeight="1" x14ac:dyDescent="0.25">
      <c r="A137" s="48">
        <v>131</v>
      </c>
      <c r="B137" s="23" t="s">
        <v>208</v>
      </c>
      <c r="C137" s="48" t="s">
        <v>288</v>
      </c>
      <c r="D137" s="23" t="s">
        <v>99</v>
      </c>
      <c r="E137" s="23" t="s">
        <v>207</v>
      </c>
      <c r="F137" s="48" t="s">
        <v>271</v>
      </c>
      <c r="G137" s="56" t="s">
        <v>272</v>
      </c>
      <c r="H137" s="56" t="s">
        <v>272</v>
      </c>
      <c r="I137" s="25">
        <v>80000</v>
      </c>
      <c r="J137" s="25">
        <v>7400.87</v>
      </c>
      <c r="K137" s="25">
        <v>25</v>
      </c>
      <c r="L137" s="25">
        <f>I137*2.87%</f>
        <v>2296</v>
      </c>
      <c r="M137" s="25">
        <f>I137*7.1%</f>
        <v>5679.9999999999991</v>
      </c>
      <c r="N137" s="25">
        <f>I137*1.1%</f>
        <v>880.00000000000011</v>
      </c>
      <c r="O137" s="25">
        <f>I137*3.04%</f>
        <v>2432</v>
      </c>
      <c r="P137" s="25">
        <f>I137*7.09%</f>
        <v>5672</v>
      </c>
      <c r="Q137" s="25">
        <f>+L137+O137</f>
        <v>4728</v>
      </c>
      <c r="R137" s="25">
        <f>SUM(J137+K137+L137+O137)</f>
        <v>12153.869999999999</v>
      </c>
      <c r="S137" s="25">
        <f>SUM(M137+N137+P137)</f>
        <v>12232</v>
      </c>
      <c r="T137" s="25">
        <f>I137-R137</f>
        <v>67846.13</v>
      </c>
      <c r="U137" s="26" t="s">
        <v>362</v>
      </c>
      <c r="V137" s="27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</row>
    <row r="138" spans="1:110" s="2" customFormat="1" ht="30" customHeight="1" x14ac:dyDescent="0.25">
      <c r="A138" s="48">
        <v>132</v>
      </c>
      <c r="B138" s="23" t="s">
        <v>216</v>
      </c>
      <c r="C138" s="48" t="s">
        <v>288</v>
      </c>
      <c r="D138" s="23" t="s">
        <v>99</v>
      </c>
      <c r="E138" s="23" t="s">
        <v>101</v>
      </c>
      <c r="F138" s="48" t="s">
        <v>271</v>
      </c>
      <c r="G138" s="56" t="s">
        <v>272</v>
      </c>
      <c r="H138" s="56" t="s">
        <v>272</v>
      </c>
      <c r="I138" s="25">
        <v>42000</v>
      </c>
      <c r="J138" s="25">
        <v>724.92</v>
      </c>
      <c r="K138" s="25">
        <v>25</v>
      </c>
      <c r="L138" s="25">
        <f>I138*2.87%</f>
        <v>1205.4000000000001</v>
      </c>
      <c r="M138" s="25">
        <f>I138*7.1%</f>
        <v>2981.9999999999995</v>
      </c>
      <c r="N138" s="25">
        <f>I138*1.1%</f>
        <v>462.00000000000006</v>
      </c>
      <c r="O138" s="25">
        <f>I138*3.04%</f>
        <v>1276.8</v>
      </c>
      <c r="P138" s="25">
        <f>I138*7.09%</f>
        <v>2977.8</v>
      </c>
      <c r="Q138" s="25">
        <f>+L138+O138</f>
        <v>2482.1999999999998</v>
      </c>
      <c r="R138" s="25">
        <f>SUM(J138+K138+L138+O138)</f>
        <v>3232.12</v>
      </c>
      <c r="S138" s="25">
        <f>SUM(M138+N138+P138)</f>
        <v>6421.7999999999993</v>
      </c>
      <c r="T138" s="25">
        <f>I138-R138</f>
        <v>38767.879999999997</v>
      </c>
      <c r="U138" s="26" t="s">
        <v>362</v>
      </c>
      <c r="V138" s="27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</row>
    <row r="139" spans="1:110" s="2" customFormat="1" ht="30" customHeight="1" x14ac:dyDescent="0.25">
      <c r="A139" s="48">
        <v>133</v>
      </c>
      <c r="B139" s="23" t="s">
        <v>25</v>
      </c>
      <c r="C139" s="48" t="s">
        <v>289</v>
      </c>
      <c r="D139" s="23" t="s">
        <v>102</v>
      </c>
      <c r="E139" s="23" t="s">
        <v>28</v>
      </c>
      <c r="F139" s="48" t="s">
        <v>271</v>
      </c>
      <c r="G139" s="56" t="s">
        <v>272</v>
      </c>
      <c r="H139" s="56" t="s">
        <v>272</v>
      </c>
      <c r="I139" s="25">
        <v>100000</v>
      </c>
      <c r="J139" s="25">
        <v>11708.52</v>
      </c>
      <c r="K139" s="25">
        <v>25</v>
      </c>
      <c r="L139" s="25">
        <f t="shared" si="88"/>
        <v>2870</v>
      </c>
      <c r="M139" s="25">
        <f t="shared" si="136"/>
        <v>7099.9999999999991</v>
      </c>
      <c r="N139" s="25">
        <f t="shared" si="137"/>
        <v>1100</v>
      </c>
      <c r="O139" s="25">
        <f t="shared" si="138"/>
        <v>3040</v>
      </c>
      <c r="P139" s="25">
        <f t="shared" si="139"/>
        <v>7090.0000000000009</v>
      </c>
      <c r="Q139" s="25">
        <f t="shared" si="140"/>
        <v>5910</v>
      </c>
      <c r="R139" s="25">
        <f t="shared" si="141"/>
        <v>17643.52</v>
      </c>
      <c r="S139" s="25">
        <f t="shared" si="142"/>
        <v>15290</v>
      </c>
      <c r="T139" s="25">
        <f t="shared" si="143"/>
        <v>82356.479999999996</v>
      </c>
      <c r="U139" s="26" t="s">
        <v>362</v>
      </c>
      <c r="V139" s="27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</row>
    <row r="140" spans="1:110" s="2" customFormat="1" ht="30" customHeight="1" x14ac:dyDescent="0.25">
      <c r="A140" s="48">
        <v>134</v>
      </c>
      <c r="B140" s="23" t="s">
        <v>106</v>
      </c>
      <c r="C140" s="48" t="s">
        <v>288</v>
      </c>
      <c r="D140" s="23" t="s">
        <v>103</v>
      </c>
      <c r="E140" s="23" t="s">
        <v>21</v>
      </c>
      <c r="F140" s="48" t="s">
        <v>271</v>
      </c>
      <c r="G140" s="56" t="s">
        <v>272</v>
      </c>
      <c r="H140" s="56" t="s">
        <v>272</v>
      </c>
      <c r="I140" s="25">
        <v>110000</v>
      </c>
      <c r="J140" s="25">
        <v>14457.62</v>
      </c>
      <c r="K140" s="25">
        <v>25</v>
      </c>
      <c r="L140" s="25">
        <f t="shared" si="88"/>
        <v>3157</v>
      </c>
      <c r="M140" s="25">
        <f t="shared" si="136"/>
        <v>7809.9999999999991</v>
      </c>
      <c r="N140" s="25">
        <f t="shared" si="137"/>
        <v>1210.0000000000002</v>
      </c>
      <c r="O140" s="25">
        <f t="shared" si="138"/>
        <v>3344</v>
      </c>
      <c r="P140" s="25">
        <f t="shared" si="139"/>
        <v>7799.0000000000009</v>
      </c>
      <c r="Q140" s="25">
        <f t="shared" si="140"/>
        <v>6501</v>
      </c>
      <c r="R140" s="25">
        <f t="shared" si="141"/>
        <v>20983.620000000003</v>
      </c>
      <c r="S140" s="25">
        <f t="shared" si="142"/>
        <v>16819</v>
      </c>
      <c r="T140" s="25">
        <f t="shared" si="143"/>
        <v>89016.38</v>
      </c>
      <c r="U140" s="26" t="s">
        <v>362</v>
      </c>
      <c r="V140" s="27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</row>
    <row r="141" spans="1:110" s="2" customFormat="1" ht="30" customHeight="1" x14ac:dyDescent="0.25">
      <c r="A141" s="48">
        <v>135</v>
      </c>
      <c r="B141" s="23" t="s">
        <v>218</v>
      </c>
      <c r="C141" s="48" t="s">
        <v>289</v>
      </c>
      <c r="D141" s="23" t="s">
        <v>217</v>
      </c>
      <c r="E141" s="23" t="s">
        <v>219</v>
      </c>
      <c r="F141" s="48" t="s">
        <v>271</v>
      </c>
      <c r="G141" s="56" t="s">
        <v>272</v>
      </c>
      <c r="H141" s="56" t="s">
        <v>272</v>
      </c>
      <c r="I141" s="25">
        <v>50000</v>
      </c>
      <c r="J141" s="25">
        <v>1854</v>
      </c>
      <c r="K141" s="25">
        <v>25</v>
      </c>
      <c r="L141" s="25">
        <f t="shared" si="88"/>
        <v>1435</v>
      </c>
      <c r="M141" s="25">
        <f t="shared" si="136"/>
        <v>3549.9999999999995</v>
      </c>
      <c r="N141" s="25">
        <f t="shared" si="137"/>
        <v>550</v>
      </c>
      <c r="O141" s="25">
        <f t="shared" si="138"/>
        <v>1520</v>
      </c>
      <c r="P141" s="25">
        <f t="shared" si="139"/>
        <v>3545.0000000000005</v>
      </c>
      <c r="Q141" s="25">
        <f t="shared" si="140"/>
        <v>2955</v>
      </c>
      <c r="R141" s="25">
        <f t="shared" si="141"/>
        <v>4834</v>
      </c>
      <c r="S141" s="25">
        <f t="shared" si="142"/>
        <v>7645</v>
      </c>
      <c r="T141" s="25">
        <f t="shared" si="143"/>
        <v>45166</v>
      </c>
      <c r="U141" s="26" t="s">
        <v>362</v>
      </c>
      <c r="V141" s="27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</row>
    <row r="142" spans="1:110" s="2" customFormat="1" ht="30" customHeight="1" x14ac:dyDescent="0.25">
      <c r="A142" s="48">
        <v>136</v>
      </c>
      <c r="B142" s="23" t="s">
        <v>104</v>
      </c>
      <c r="C142" s="48" t="s">
        <v>289</v>
      </c>
      <c r="D142" s="23" t="s">
        <v>103</v>
      </c>
      <c r="E142" s="23" t="s">
        <v>105</v>
      </c>
      <c r="F142" s="48" t="s">
        <v>271</v>
      </c>
      <c r="G142" s="56" t="s">
        <v>272</v>
      </c>
      <c r="H142" s="56" t="s">
        <v>272</v>
      </c>
      <c r="I142" s="25">
        <v>45000</v>
      </c>
      <c r="J142" s="25">
        <v>910.22</v>
      </c>
      <c r="K142" s="25">
        <v>25</v>
      </c>
      <c r="L142" s="25">
        <f t="shared" si="88"/>
        <v>1291.5</v>
      </c>
      <c r="M142" s="25">
        <f t="shared" si="136"/>
        <v>3194.9999999999995</v>
      </c>
      <c r="N142" s="25">
        <f t="shared" si="137"/>
        <v>495.00000000000006</v>
      </c>
      <c r="O142" s="25">
        <f t="shared" si="138"/>
        <v>1368</v>
      </c>
      <c r="P142" s="25">
        <f t="shared" si="139"/>
        <v>3190.5</v>
      </c>
      <c r="Q142" s="25">
        <f t="shared" si="140"/>
        <v>2659.5</v>
      </c>
      <c r="R142" s="25">
        <f t="shared" si="141"/>
        <v>3594.7200000000003</v>
      </c>
      <c r="S142" s="25">
        <f t="shared" si="142"/>
        <v>6880.5</v>
      </c>
      <c r="T142" s="25">
        <f t="shared" si="143"/>
        <v>41405.279999999999</v>
      </c>
      <c r="U142" s="26" t="s">
        <v>362</v>
      </c>
      <c r="V142" s="27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</row>
    <row r="143" spans="1:110" s="2" customFormat="1" ht="30" customHeight="1" x14ac:dyDescent="0.25">
      <c r="A143" s="48">
        <v>137</v>
      </c>
      <c r="B143" s="23" t="s">
        <v>312</v>
      </c>
      <c r="C143" s="48" t="s">
        <v>288</v>
      </c>
      <c r="D143" s="23" t="s">
        <v>217</v>
      </c>
      <c r="E143" s="23" t="s">
        <v>101</v>
      </c>
      <c r="F143" s="48" t="s">
        <v>271</v>
      </c>
      <c r="G143" s="56" t="s">
        <v>272</v>
      </c>
      <c r="H143" s="56" t="s">
        <v>272</v>
      </c>
      <c r="I143" s="25">
        <v>35000</v>
      </c>
      <c r="J143" s="25">
        <v>0</v>
      </c>
      <c r="K143" s="25">
        <v>25</v>
      </c>
      <c r="L143" s="25">
        <f t="shared" ref="L143" si="155">I143*2.87%</f>
        <v>1004.5</v>
      </c>
      <c r="M143" s="25">
        <f t="shared" si="136"/>
        <v>2485</v>
      </c>
      <c r="N143" s="25">
        <f t="shared" si="137"/>
        <v>385.00000000000006</v>
      </c>
      <c r="O143" s="25">
        <f t="shared" si="138"/>
        <v>1064</v>
      </c>
      <c r="P143" s="25">
        <f t="shared" si="139"/>
        <v>2481.5</v>
      </c>
      <c r="Q143" s="25">
        <f t="shared" si="140"/>
        <v>2068.5</v>
      </c>
      <c r="R143" s="25">
        <f t="shared" si="141"/>
        <v>2093.5</v>
      </c>
      <c r="S143" s="25">
        <f t="shared" si="142"/>
        <v>5351.5</v>
      </c>
      <c r="T143" s="25">
        <f t="shared" si="143"/>
        <v>32906.5</v>
      </c>
      <c r="U143" s="26" t="s">
        <v>362</v>
      </c>
      <c r="V143" s="27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</row>
    <row r="144" spans="1:110" s="2" customFormat="1" ht="30" customHeight="1" x14ac:dyDescent="0.25">
      <c r="A144" s="48">
        <v>138</v>
      </c>
      <c r="B144" s="23" t="s">
        <v>257</v>
      </c>
      <c r="C144" s="48" t="s">
        <v>289</v>
      </c>
      <c r="D144" s="23" t="s">
        <v>217</v>
      </c>
      <c r="E144" s="23" t="s">
        <v>101</v>
      </c>
      <c r="F144" s="48" t="s">
        <v>271</v>
      </c>
      <c r="G144" s="56" t="s">
        <v>272</v>
      </c>
      <c r="H144" s="56" t="s">
        <v>272</v>
      </c>
      <c r="I144" s="25">
        <v>42000</v>
      </c>
      <c r="J144" s="25">
        <v>724.92</v>
      </c>
      <c r="K144" s="25">
        <v>25</v>
      </c>
      <c r="L144" s="25">
        <f t="shared" si="88"/>
        <v>1205.4000000000001</v>
      </c>
      <c r="M144" s="25">
        <f t="shared" si="136"/>
        <v>2981.9999999999995</v>
      </c>
      <c r="N144" s="25">
        <f t="shared" si="137"/>
        <v>462.00000000000006</v>
      </c>
      <c r="O144" s="25">
        <f t="shared" si="138"/>
        <v>1276.8</v>
      </c>
      <c r="P144" s="25">
        <f t="shared" si="139"/>
        <v>2977.8</v>
      </c>
      <c r="Q144" s="25">
        <f t="shared" si="140"/>
        <v>2482.1999999999998</v>
      </c>
      <c r="R144" s="25">
        <f t="shared" si="141"/>
        <v>3232.12</v>
      </c>
      <c r="S144" s="25">
        <f t="shared" si="142"/>
        <v>6421.7999999999993</v>
      </c>
      <c r="T144" s="25">
        <f t="shared" si="143"/>
        <v>38767.879999999997</v>
      </c>
      <c r="U144" s="26" t="s">
        <v>362</v>
      </c>
      <c r="V144" s="27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</row>
    <row r="145" spans="1:110" s="2" customFormat="1" ht="30" customHeight="1" x14ac:dyDescent="0.25">
      <c r="A145" s="48">
        <v>139</v>
      </c>
      <c r="B145" s="23" t="s">
        <v>329</v>
      </c>
      <c r="C145" s="48" t="s">
        <v>288</v>
      </c>
      <c r="D145" s="23" t="s">
        <v>217</v>
      </c>
      <c r="E145" s="23" t="s">
        <v>101</v>
      </c>
      <c r="F145" s="48" t="s">
        <v>271</v>
      </c>
      <c r="G145" s="56" t="s">
        <v>272</v>
      </c>
      <c r="H145" s="56" t="s">
        <v>272</v>
      </c>
      <c r="I145" s="25">
        <v>40000</v>
      </c>
      <c r="J145" s="25">
        <v>442.65</v>
      </c>
      <c r="K145" s="25">
        <v>25</v>
      </c>
      <c r="L145" s="25">
        <f t="shared" ref="L145:L146" si="156">I145*2.87%</f>
        <v>1148</v>
      </c>
      <c r="M145" s="25">
        <f t="shared" ref="M145:M153" si="157">I145*7.1%</f>
        <v>2839.9999999999995</v>
      </c>
      <c r="N145" s="25">
        <f t="shared" ref="N145:N153" si="158">I145*1.1%</f>
        <v>440.00000000000006</v>
      </c>
      <c r="O145" s="25">
        <f t="shared" ref="O145:O153" si="159">I145*3.04%</f>
        <v>1216</v>
      </c>
      <c r="P145" s="25">
        <f t="shared" ref="P145:P153" si="160">I145*7.09%</f>
        <v>2836</v>
      </c>
      <c r="Q145" s="25">
        <f t="shared" ref="Q145:Q153" si="161">+L145+O145</f>
        <v>2364</v>
      </c>
      <c r="R145" s="25">
        <f t="shared" ref="R145:R153" si="162">SUM(J145+K145+L145+O145)</f>
        <v>2831.65</v>
      </c>
      <c r="S145" s="25">
        <f t="shared" ref="S145:S153" si="163">SUM(M145+N145+P145)</f>
        <v>6116</v>
      </c>
      <c r="T145" s="25">
        <f t="shared" ref="T145:T153" si="164">I145-R145</f>
        <v>37168.35</v>
      </c>
      <c r="U145" s="26" t="s">
        <v>362</v>
      </c>
      <c r="V145" s="27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</row>
    <row r="146" spans="1:110" s="2" customFormat="1" ht="30" customHeight="1" x14ac:dyDescent="0.25">
      <c r="A146" s="48">
        <v>140</v>
      </c>
      <c r="B146" s="23" t="s">
        <v>352</v>
      </c>
      <c r="C146" s="48" t="s">
        <v>289</v>
      </c>
      <c r="D146" s="23" t="s">
        <v>103</v>
      </c>
      <c r="E146" s="23" t="s">
        <v>105</v>
      </c>
      <c r="F146" s="48" t="s">
        <v>271</v>
      </c>
      <c r="G146" s="56" t="s">
        <v>272</v>
      </c>
      <c r="H146" s="56" t="s">
        <v>272</v>
      </c>
      <c r="I146" s="25">
        <v>50000</v>
      </c>
      <c r="J146" s="25">
        <v>1854</v>
      </c>
      <c r="K146" s="25">
        <v>25</v>
      </c>
      <c r="L146" s="25">
        <f t="shared" si="156"/>
        <v>1435</v>
      </c>
      <c r="M146" s="25">
        <f t="shared" si="157"/>
        <v>3549.9999999999995</v>
      </c>
      <c r="N146" s="25">
        <f t="shared" si="158"/>
        <v>550</v>
      </c>
      <c r="O146" s="25">
        <f t="shared" si="159"/>
        <v>1520</v>
      </c>
      <c r="P146" s="25">
        <f t="shared" si="160"/>
        <v>3545.0000000000005</v>
      </c>
      <c r="Q146" s="25">
        <f t="shared" si="161"/>
        <v>2955</v>
      </c>
      <c r="R146" s="25">
        <f t="shared" si="162"/>
        <v>4834</v>
      </c>
      <c r="S146" s="25">
        <f t="shared" si="163"/>
        <v>7645</v>
      </c>
      <c r="T146" s="25">
        <f t="shared" si="164"/>
        <v>45166</v>
      </c>
      <c r="U146" s="26" t="s">
        <v>362</v>
      </c>
      <c r="V146" s="27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</row>
    <row r="147" spans="1:110" s="2" customFormat="1" ht="30" customHeight="1" x14ac:dyDescent="0.25">
      <c r="A147" s="48">
        <v>141</v>
      </c>
      <c r="B147" s="23" t="s">
        <v>170</v>
      </c>
      <c r="C147" s="48" t="s">
        <v>289</v>
      </c>
      <c r="D147" s="24" t="s">
        <v>171</v>
      </c>
      <c r="E147" s="23" t="s">
        <v>101</v>
      </c>
      <c r="F147" s="48" t="s">
        <v>271</v>
      </c>
      <c r="G147" s="56" t="s">
        <v>272</v>
      </c>
      <c r="H147" s="56" t="s">
        <v>272</v>
      </c>
      <c r="I147" s="25">
        <v>12600</v>
      </c>
      <c r="J147" s="25">
        <v>0</v>
      </c>
      <c r="K147" s="25">
        <v>25</v>
      </c>
      <c r="L147" s="25">
        <f>I147*2.87%</f>
        <v>361.62</v>
      </c>
      <c r="M147" s="25">
        <f>I147*7.1%</f>
        <v>894.59999999999991</v>
      </c>
      <c r="N147" s="25">
        <f>I147*1.1%</f>
        <v>138.60000000000002</v>
      </c>
      <c r="O147" s="25">
        <f>I147*3.04%</f>
        <v>383.04</v>
      </c>
      <c r="P147" s="25">
        <f>I147*7.09%</f>
        <v>893.34</v>
      </c>
      <c r="Q147" s="25">
        <f>+L147+O147</f>
        <v>744.66000000000008</v>
      </c>
      <c r="R147" s="25">
        <f>SUM(J147+K147+L147+O147)</f>
        <v>769.66000000000008</v>
      </c>
      <c r="S147" s="25">
        <f>SUM(M147+N147+P147)</f>
        <v>1926.54</v>
      </c>
      <c r="T147" s="25">
        <f>I147-R147</f>
        <v>11830.34</v>
      </c>
      <c r="U147" s="26" t="s">
        <v>362</v>
      </c>
      <c r="V147" s="27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</row>
    <row r="148" spans="1:110" s="16" customFormat="1" ht="30" customHeight="1" x14ac:dyDescent="0.25">
      <c r="A148" s="48">
        <v>142</v>
      </c>
      <c r="B148" s="23" t="s">
        <v>279</v>
      </c>
      <c r="C148" s="48" t="s">
        <v>288</v>
      </c>
      <c r="D148" s="23" t="s">
        <v>353</v>
      </c>
      <c r="E148" s="23" t="s">
        <v>219</v>
      </c>
      <c r="F148" s="48" t="s">
        <v>271</v>
      </c>
      <c r="G148" s="56" t="s">
        <v>272</v>
      </c>
      <c r="H148" s="56" t="s">
        <v>272</v>
      </c>
      <c r="I148" s="25">
        <v>50000</v>
      </c>
      <c r="J148" s="25">
        <v>1854</v>
      </c>
      <c r="K148" s="25">
        <v>25</v>
      </c>
      <c r="L148" s="25">
        <f t="shared" si="88"/>
        <v>1435</v>
      </c>
      <c r="M148" s="25">
        <f t="shared" si="157"/>
        <v>3549.9999999999995</v>
      </c>
      <c r="N148" s="25">
        <f t="shared" si="158"/>
        <v>550</v>
      </c>
      <c r="O148" s="25">
        <f t="shared" si="159"/>
        <v>1520</v>
      </c>
      <c r="P148" s="25">
        <f t="shared" si="160"/>
        <v>3545.0000000000005</v>
      </c>
      <c r="Q148" s="25">
        <f t="shared" si="161"/>
        <v>2955</v>
      </c>
      <c r="R148" s="25">
        <f t="shared" si="162"/>
        <v>4834</v>
      </c>
      <c r="S148" s="25">
        <f t="shared" si="163"/>
        <v>7645</v>
      </c>
      <c r="T148" s="25">
        <f t="shared" si="164"/>
        <v>45166</v>
      </c>
      <c r="U148" s="26" t="s">
        <v>362</v>
      </c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</row>
    <row r="149" spans="1:110" s="12" customFormat="1" ht="30" customHeight="1" x14ac:dyDescent="0.25">
      <c r="A149" s="48">
        <v>143</v>
      </c>
      <c r="B149" s="23" t="s">
        <v>314</v>
      </c>
      <c r="C149" s="48" t="s">
        <v>288</v>
      </c>
      <c r="D149" s="23" t="s">
        <v>353</v>
      </c>
      <c r="E149" s="23" t="s">
        <v>219</v>
      </c>
      <c r="F149" s="48" t="s">
        <v>271</v>
      </c>
      <c r="G149" s="56" t="s">
        <v>272</v>
      </c>
      <c r="H149" s="56" t="s">
        <v>272</v>
      </c>
      <c r="I149" s="25">
        <v>45000</v>
      </c>
      <c r="J149" s="25">
        <v>1148.33</v>
      </c>
      <c r="K149" s="25">
        <v>25</v>
      </c>
      <c r="L149" s="25">
        <f t="shared" ref="L149:L151" si="165">I149*2.87%</f>
        <v>1291.5</v>
      </c>
      <c r="M149" s="25">
        <f t="shared" si="157"/>
        <v>3194.9999999999995</v>
      </c>
      <c r="N149" s="25">
        <f t="shared" si="158"/>
        <v>495.00000000000006</v>
      </c>
      <c r="O149" s="25">
        <f t="shared" si="159"/>
        <v>1368</v>
      </c>
      <c r="P149" s="25">
        <f t="shared" si="160"/>
        <v>3190.5</v>
      </c>
      <c r="Q149" s="25">
        <f t="shared" si="161"/>
        <v>2659.5</v>
      </c>
      <c r="R149" s="25">
        <f t="shared" si="162"/>
        <v>3832.83</v>
      </c>
      <c r="S149" s="25">
        <f t="shared" si="163"/>
        <v>6880.5</v>
      </c>
      <c r="T149" s="25">
        <f t="shared" si="164"/>
        <v>41167.17</v>
      </c>
      <c r="U149" s="26" t="s">
        <v>362</v>
      </c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</row>
    <row r="150" spans="1:110" s="2" customFormat="1" ht="30" customHeight="1" x14ac:dyDescent="0.25">
      <c r="A150" s="48">
        <v>144</v>
      </c>
      <c r="B150" s="23" t="s">
        <v>299</v>
      </c>
      <c r="C150" s="48" t="s">
        <v>289</v>
      </c>
      <c r="D150" s="23" t="s">
        <v>353</v>
      </c>
      <c r="E150" s="23" t="s">
        <v>380</v>
      </c>
      <c r="F150" s="48" t="s">
        <v>271</v>
      </c>
      <c r="G150" s="56" t="s">
        <v>272</v>
      </c>
      <c r="H150" s="56" t="s">
        <v>272</v>
      </c>
      <c r="I150" s="25">
        <v>60000</v>
      </c>
      <c r="J150" s="25">
        <v>3486.68</v>
      </c>
      <c r="K150" s="25">
        <v>25</v>
      </c>
      <c r="L150" s="25">
        <f>I150*2.87%</f>
        <v>1722</v>
      </c>
      <c r="M150" s="25">
        <f>I150*7.1%</f>
        <v>4260</v>
      </c>
      <c r="N150" s="25">
        <f>I150*1.1%</f>
        <v>660.00000000000011</v>
      </c>
      <c r="O150" s="25">
        <f>I150*3.04%</f>
        <v>1824</v>
      </c>
      <c r="P150" s="25">
        <f>I150*7.09%</f>
        <v>4254</v>
      </c>
      <c r="Q150" s="25">
        <f>+L150+O150</f>
        <v>3546</v>
      </c>
      <c r="R150" s="25">
        <f>SUM(J150+K150+L150+O150)</f>
        <v>7057.68</v>
      </c>
      <c r="S150" s="25">
        <f>SUM(M150+N150+P150)</f>
        <v>9174</v>
      </c>
      <c r="T150" s="25">
        <f>I150-R150</f>
        <v>52942.32</v>
      </c>
      <c r="U150" s="26" t="s">
        <v>362</v>
      </c>
      <c r="V150" s="27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</row>
    <row r="151" spans="1:110" s="12" customFormat="1" ht="30" customHeight="1" x14ac:dyDescent="0.25">
      <c r="A151" s="48">
        <v>145</v>
      </c>
      <c r="B151" s="23" t="s">
        <v>347</v>
      </c>
      <c r="C151" s="48" t="s">
        <v>288</v>
      </c>
      <c r="D151" s="23" t="s">
        <v>348</v>
      </c>
      <c r="E151" s="23" t="s">
        <v>1</v>
      </c>
      <c r="F151" s="48" t="s">
        <v>271</v>
      </c>
      <c r="G151" s="56" t="s">
        <v>272</v>
      </c>
      <c r="H151" s="56" t="s">
        <v>272</v>
      </c>
      <c r="I151" s="25">
        <v>80000</v>
      </c>
      <c r="J151" s="25">
        <v>7400.87</v>
      </c>
      <c r="K151" s="25">
        <v>25</v>
      </c>
      <c r="L151" s="25">
        <f t="shared" si="165"/>
        <v>2296</v>
      </c>
      <c r="M151" s="25">
        <f t="shared" si="157"/>
        <v>5679.9999999999991</v>
      </c>
      <c r="N151" s="25">
        <f t="shared" si="158"/>
        <v>880.00000000000011</v>
      </c>
      <c r="O151" s="25">
        <f t="shared" si="159"/>
        <v>2432</v>
      </c>
      <c r="P151" s="25">
        <f t="shared" si="160"/>
        <v>5672</v>
      </c>
      <c r="Q151" s="25">
        <f t="shared" si="161"/>
        <v>4728</v>
      </c>
      <c r="R151" s="25">
        <f t="shared" si="162"/>
        <v>12153.869999999999</v>
      </c>
      <c r="S151" s="25">
        <f t="shared" si="163"/>
        <v>12232</v>
      </c>
      <c r="T151" s="25">
        <f t="shared" si="164"/>
        <v>67846.13</v>
      </c>
      <c r="U151" s="26" t="s">
        <v>362</v>
      </c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</row>
    <row r="152" spans="1:110" s="2" customFormat="1" ht="30" customHeight="1" x14ac:dyDescent="0.25">
      <c r="A152" s="48">
        <v>146</v>
      </c>
      <c r="B152" s="23" t="s">
        <v>246</v>
      </c>
      <c r="C152" s="48" t="s">
        <v>288</v>
      </c>
      <c r="D152" s="23" t="s">
        <v>348</v>
      </c>
      <c r="E152" s="23" t="s">
        <v>247</v>
      </c>
      <c r="F152" s="48" t="s">
        <v>271</v>
      </c>
      <c r="G152" s="56" t="s">
        <v>272</v>
      </c>
      <c r="H152" s="56" t="s">
        <v>272</v>
      </c>
      <c r="I152" s="25">
        <v>90000</v>
      </c>
      <c r="J152" s="25">
        <v>9753.1200000000008</v>
      </c>
      <c r="K152" s="25">
        <v>25</v>
      </c>
      <c r="L152" s="25">
        <f>I152*2.87%</f>
        <v>2583</v>
      </c>
      <c r="M152" s="25">
        <f>I152*7.1%</f>
        <v>6389.9999999999991</v>
      </c>
      <c r="N152" s="25">
        <f>I152*1.1%</f>
        <v>990.00000000000011</v>
      </c>
      <c r="O152" s="25">
        <f>I152*3.04%</f>
        <v>2736</v>
      </c>
      <c r="P152" s="25">
        <f>I152*7.09%</f>
        <v>6381</v>
      </c>
      <c r="Q152" s="25">
        <f>+L152+O152</f>
        <v>5319</v>
      </c>
      <c r="R152" s="25">
        <f>SUM(J152+K152+L152+O152)</f>
        <v>15097.12</v>
      </c>
      <c r="S152" s="25">
        <f>SUM(M152+N152+P152)</f>
        <v>13761</v>
      </c>
      <c r="T152" s="25">
        <f>I152-R152</f>
        <v>74902.880000000005</v>
      </c>
      <c r="U152" s="26" t="s">
        <v>362</v>
      </c>
      <c r="V152" s="27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</row>
    <row r="153" spans="1:110" s="2" customFormat="1" ht="30" customHeight="1" x14ac:dyDescent="0.25">
      <c r="A153" s="48">
        <v>147</v>
      </c>
      <c r="B153" s="23" t="s">
        <v>160</v>
      </c>
      <c r="C153" s="48" t="s">
        <v>288</v>
      </c>
      <c r="D153" s="23" t="s">
        <v>161</v>
      </c>
      <c r="E153" s="23" t="s">
        <v>101</v>
      </c>
      <c r="F153" s="48" t="s">
        <v>271</v>
      </c>
      <c r="G153" s="56" t="s">
        <v>272</v>
      </c>
      <c r="H153" s="56" t="s">
        <v>272</v>
      </c>
      <c r="I153" s="25">
        <v>42000</v>
      </c>
      <c r="J153" s="25">
        <v>724.92</v>
      </c>
      <c r="K153" s="25">
        <v>25</v>
      </c>
      <c r="L153" s="25">
        <f t="shared" si="88"/>
        <v>1205.4000000000001</v>
      </c>
      <c r="M153" s="25">
        <f t="shared" si="157"/>
        <v>2981.9999999999995</v>
      </c>
      <c r="N153" s="25">
        <f t="shared" si="158"/>
        <v>462.00000000000006</v>
      </c>
      <c r="O153" s="25">
        <f t="shared" si="159"/>
        <v>1276.8</v>
      </c>
      <c r="P153" s="25">
        <f t="shared" si="160"/>
        <v>2977.8</v>
      </c>
      <c r="Q153" s="25">
        <f t="shared" si="161"/>
        <v>2482.1999999999998</v>
      </c>
      <c r="R153" s="25">
        <f t="shared" si="162"/>
        <v>3232.12</v>
      </c>
      <c r="S153" s="25">
        <f t="shared" si="163"/>
        <v>6421.7999999999993</v>
      </c>
      <c r="T153" s="25">
        <f t="shared" si="164"/>
        <v>38767.879999999997</v>
      </c>
      <c r="U153" s="26" t="s">
        <v>362</v>
      </c>
      <c r="V153" s="27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</row>
    <row r="154" spans="1:110" s="2" customFormat="1" ht="30" customHeight="1" x14ac:dyDescent="0.25">
      <c r="A154" s="48">
        <v>148</v>
      </c>
      <c r="B154" s="23" t="s">
        <v>258</v>
      </c>
      <c r="C154" s="48" t="s">
        <v>288</v>
      </c>
      <c r="D154" s="23" t="s">
        <v>259</v>
      </c>
      <c r="E154" s="23" t="s">
        <v>1</v>
      </c>
      <c r="F154" s="48" t="s">
        <v>271</v>
      </c>
      <c r="G154" s="56" t="s">
        <v>272</v>
      </c>
      <c r="H154" s="56" t="s">
        <v>272</v>
      </c>
      <c r="I154" s="25">
        <v>50000</v>
      </c>
      <c r="J154" s="25">
        <v>1854</v>
      </c>
      <c r="K154" s="25">
        <v>25</v>
      </c>
      <c r="L154" s="25">
        <f t="shared" si="88"/>
        <v>1435</v>
      </c>
      <c r="M154" s="25">
        <f t="shared" ref="M154:M165" si="166">I154*7.1%</f>
        <v>3549.9999999999995</v>
      </c>
      <c r="N154" s="25">
        <f t="shared" ref="N154:N165" si="167">I154*1.1%</f>
        <v>550</v>
      </c>
      <c r="O154" s="25">
        <f t="shared" ref="O154:O165" si="168">I154*3.04%</f>
        <v>1520</v>
      </c>
      <c r="P154" s="25">
        <f t="shared" ref="P154:P165" si="169">I154*7.09%</f>
        <v>3545.0000000000005</v>
      </c>
      <c r="Q154" s="25">
        <f t="shared" ref="Q154:Q165" si="170">+L154+O154</f>
        <v>2955</v>
      </c>
      <c r="R154" s="25">
        <f t="shared" ref="R154:R165" si="171">SUM(J154+K154+L154+O154)</f>
        <v>4834</v>
      </c>
      <c r="S154" s="25">
        <f t="shared" ref="S154:S165" si="172">SUM(M154+N154+P154)</f>
        <v>7645</v>
      </c>
      <c r="T154" s="25">
        <f t="shared" ref="T154:T165" si="173">I154-R154</f>
        <v>45166</v>
      </c>
      <c r="U154" s="26" t="s">
        <v>362</v>
      </c>
      <c r="V154" s="27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</row>
    <row r="155" spans="1:110" s="2" customFormat="1" ht="30" customHeight="1" x14ac:dyDescent="0.25">
      <c r="A155" s="48">
        <v>149</v>
      </c>
      <c r="B155" s="23" t="s">
        <v>326</v>
      </c>
      <c r="C155" s="48" t="s">
        <v>288</v>
      </c>
      <c r="D155" s="23" t="s">
        <v>259</v>
      </c>
      <c r="E155" s="23" t="s">
        <v>74</v>
      </c>
      <c r="F155" s="48" t="s">
        <v>271</v>
      </c>
      <c r="G155" s="56" t="s">
        <v>272</v>
      </c>
      <c r="H155" s="56" t="s">
        <v>272</v>
      </c>
      <c r="I155" s="25">
        <v>45000</v>
      </c>
      <c r="J155" s="25">
        <v>1148.33</v>
      </c>
      <c r="K155" s="25">
        <v>25</v>
      </c>
      <c r="L155" s="25">
        <f t="shared" si="88"/>
        <v>1291.5</v>
      </c>
      <c r="M155" s="25">
        <f>I155*7.1%</f>
        <v>3194.9999999999995</v>
      </c>
      <c r="N155" s="25">
        <f>I155*1.1%</f>
        <v>495.00000000000006</v>
      </c>
      <c r="O155" s="25">
        <f>I155*3.04%</f>
        <v>1368</v>
      </c>
      <c r="P155" s="25">
        <f>I155*7.09%</f>
        <v>3190.5</v>
      </c>
      <c r="Q155" s="25">
        <f>+L155+O155</f>
        <v>2659.5</v>
      </c>
      <c r="R155" s="25">
        <f>SUM(J155+K155+L155+O155)</f>
        <v>3832.83</v>
      </c>
      <c r="S155" s="25">
        <f>SUM(M155+N155+P155)</f>
        <v>6880.5</v>
      </c>
      <c r="T155" s="25">
        <f>I155-R155</f>
        <v>41167.17</v>
      </c>
      <c r="U155" s="26" t="s">
        <v>362</v>
      </c>
      <c r="V155" s="27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</row>
    <row r="156" spans="1:110" s="42" customFormat="1" ht="30" customHeight="1" x14ac:dyDescent="0.25">
      <c r="A156" s="48">
        <v>150</v>
      </c>
      <c r="B156" s="23" t="s">
        <v>422</v>
      </c>
      <c r="C156" s="48" t="s">
        <v>288</v>
      </c>
      <c r="D156" s="23" t="s">
        <v>423</v>
      </c>
      <c r="E156" s="23" t="s">
        <v>105</v>
      </c>
      <c r="F156" s="48" t="s">
        <v>271</v>
      </c>
      <c r="G156" s="56" t="s">
        <v>272</v>
      </c>
      <c r="H156" s="56" t="s">
        <v>272</v>
      </c>
      <c r="I156" s="25">
        <v>40000</v>
      </c>
      <c r="J156" s="25">
        <v>442.65</v>
      </c>
      <c r="K156" s="25">
        <v>25</v>
      </c>
      <c r="L156" s="25">
        <f t="shared" si="88"/>
        <v>1148</v>
      </c>
      <c r="M156" s="25">
        <f>I156*7.1%</f>
        <v>2839.9999999999995</v>
      </c>
      <c r="N156" s="25">
        <f>I156*1.1%</f>
        <v>440.00000000000006</v>
      </c>
      <c r="O156" s="25">
        <f>I156*3.04%</f>
        <v>1216</v>
      </c>
      <c r="P156" s="25">
        <f>I156*7.09%</f>
        <v>2836</v>
      </c>
      <c r="Q156" s="25">
        <f>+L156+O156</f>
        <v>2364</v>
      </c>
      <c r="R156" s="25">
        <f>SUM(J156+K156+L156+O156)</f>
        <v>2831.65</v>
      </c>
      <c r="S156" s="25">
        <f>SUM(M156+N156+P156)</f>
        <v>6116</v>
      </c>
      <c r="T156" s="25">
        <f>I156-R156</f>
        <v>37168.35</v>
      </c>
      <c r="U156" s="26" t="s">
        <v>362</v>
      </c>
      <c r="V156" s="27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</row>
    <row r="157" spans="1:110" s="2" customFormat="1" ht="30" customHeight="1" x14ac:dyDescent="0.25">
      <c r="A157" s="48">
        <v>151</v>
      </c>
      <c r="B157" s="23" t="s">
        <v>108</v>
      </c>
      <c r="C157" s="48" t="s">
        <v>288</v>
      </c>
      <c r="D157" s="23" t="s">
        <v>107</v>
      </c>
      <c r="E157" s="23" t="s">
        <v>1</v>
      </c>
      <c r="F157" s="48" t="s">
        <v>271</v>
      </c>
      <c r="G157" s="56" t="s">
        <v>272</v>
      </c>
      <c r="H157" s="56" t="s">
        <v>272</v>
      </c>
      <c r="I157" s="25">
        <v>50000</v>
      </c>
      <c r="J157" s="25">
        <v>1854</v>
      </c>
      <c r="K157" s="25">
        <v>25</v>
      </c>
      <c r="L157" s="25">
        <f t="shared" si="88"/>
        <v>1435</v>
      </c>
      <c r="M157" s="25">
        <f t="shared" si="166"/>
        <v>3549.9999999999995</v>
      </c>
      <c r="N157" s="25">
        <f t="shared" si="167"/>
        <v>550</v>
      </c>
      <c r="O157" s="25">
        <f t="shared" si="168"/>
        <v>1520</v>
      </c>
      <c r="P157" s="25">
        <f t="shared" si="169"/>
        <v>3545.0000000000005</v>
      </c>
      <c r="Q157" s="25">
        <f t="shared" si="170"/>
        <v>2955</v>
      </c>
      <c r="R157" s="25">
        <f t="shared" si="171"/>
        <v>4834</v>
      </c>
      <c r="S157" s="25">
        <f t="shared" si="172"/>
        <v>7645</v>
      </c>
      <c r="T157" s="25">
        <f t="shared" si="173"/>
        <v>45166</v>
      </c>
      <c r="U157" s="26" t="s">
        <v>362</v>
      </c>
      <c r="V157" s="27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</row>
    <row r="158" spans="1:110" s="2" customFormat="1" ht="30" customHeight="1" x14ac:dyDescent="0.25">
      <c r="A158" s="48">
        <v>152</v>
      </c>
      <c r="B158" s="23" t="s">
        <v>306</v>
      </c>
      <c r="C158" s="48" t="s">
        <v>288</v>
      </c>
      <c r="D158" s="23" t="s">
        <v>107</v>
      </c>
      <c r="E158" s="23" t="s">
        <v>101</v>
      </c>
      <c r="F158" s="48" t="s">
        <v>271</v>
      </c>
      <c r="G158" s="56" t="s">
        <v>272</v>
      </c>
      <c r="H158" s="56" t="s">
        <v>272</v>
      </c>
      <c r="I158" s="25">
        <v>42000</v>
      </c>
      <c r="J158" s="25">
        <v>724.92</v>
      </c>
      <c r="K158" s="25">
        <v>25</v>
      </c>
      <c r="L158" s="25">
        <f t="shared" si="88"/>
        <v>1205.4000000000001</v>
      </c>
      <c r="M158" s="25">
        <f t="shared" si="166"/>
        <v>2981.9999999999995</v>
      </c>
      <c r="N158" s="25">
        <f t="shared" si="167"/>
        <v>462.00000000000006</v>
      </c>
      <c r="O158" s="25">
        <f t="shared" si="168"/>
        <v>1276.8</v>
      </c>
      <c r="P158" s="25">
        <f t="shared" si="169"/>
        <v>2977.8</v>
      </c>
      <c r="Q158" s="25">
        <f t="shared" si="170"/>
        <v>2482.1999999999998</v>
      </c>
      <c r="R158" s="25">
        <f t="shared" si="171"/>
        <v>3232.12</v>
      </c>
      <c r="S158" s="25">
        <f t="shared" si="172"/>
        <v>6421.7999999999993</v>
      </c>
      <c r="T158" s="25">
        <f t="shared" si="173"/>
        <v>38767.879999999997</v>
      </c>
      <c r="U158" s="26" t="s">
        <v>362</v>
      </c>
      <c r="V158" s="27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</row>
    <row r="159" spans="1:110" s="2" customFormat="1" ht="30" customHeight="1" x14ac:dyDescent="0.25">
      <c r="A159" s="48">
        <v>153</v>
      </c>
      <c r="B159" s="23" t="s">
        <v>220</v>
      </c>
      <c r="C159" s="48" t="s">
        <v>288</v>
      </c>
      <c r="D159" s="23" t="s">
        <v>297</v>
      </c>
      <c r="E159" s="23" t="s">
        <v>101</v>
      </c>
      <c r="F159" s="48" t="s">
        <v>271</v>
      </c>
      <c r="G159" s="56" t="s">
        <v>272</v>
      </c>
      <c r="H159" s="56" t="s">
        <v>272</v>
      </c>
      <c r="I159" s="25">
        <v>42000</v>
      </c>
      <c r="J159" s="25">
        <v>724.92</v>
      </c>
      <c r="K159" s="25">
        <v>25</v>
      </c>
      <c r="L159" s="25">
        <f t="shared" si="88"/>
        <v>1205.4000000000001</v>
      </c>
      <c r="M159" s="25">
        <f t="shared" si="166"/>
        <v>2981.9999999999995</v>
      </c>
      <c r="N159" s="25">
        <f t="shared" si="167"/>
        <v>462.00000000000006</v>
      </c>
      <c r="O159" s="25">
        <f t="shared" si="168"/>
        <v>1276.8</v>
      </c>
      <c r="P159" s="25">
        <f t="shared" si="169"/>
        <v>2977.8</v>
      </c>
      <c r="Q159" s="25">
        <f t="shared" si="170"/>
        <v>2482.1999999999998</v>
      </c>
      <c r="R159" s="25">
        <f t="shared" si="171"/>
        <v>3232.12</v>
      </c>
      <c r="S159" s="25">
        <f t="shared" si="172"/>
        <v>6421.7999999999993</v>
      </c>
      <c r="T159" s="25">
        <f t="shared" si="173"/>
        <v>38767.879999999997</v>
      </c>
      <c r="U159" s="26" t="s">
        <v>362</v>
      </c>
      <c r="V159" s="27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</row>
    <row r="160" spans="1:110" s="2" customFormat="1" ht="30" customHeight="1" x14ac:dyDescent="0.25">
      <c r="A160" s="48">
        <v>154</v>
      </c>
      <c r="B160" s="23" t="s">
        <v>110</v>
      </c>
      <c r="C160" s="48" t="s">
        <v>288</v>
      </c>
      <c r="D160" s="23" t="s">
        <v>109</v>
      </c>
      <c r="E160" s="23" t="s">
        <v>105</v>
      </c>
      <c r="F160" s="48" t="s">
        <v>271</v>
      </c>
      <c r="G160" s="56" t="s">
        <v>272</v>
      </c>
      <c r="H160" s="56" t="s">
        <v>272</v>
      </c>
      <c r="I160" s="25">
        <v>45000</v>
      </c>
      <c r="J160" s="25">
        <v>1148.33</v>
      </c>
      <c r="K160" s="25">
        <v>25</v>
      </c>
      <c r="L160" s="25">
        <f t="shared" si="88"/>
        <v>1291.5</v>
      </c>
      <c r="M160" s="25">
        <f t="shared" si="166"/>
        <v>3194.9999999999995</v>
      </c>
      <c r="N160" s="25">
        <f t="shared" si="167"/>
        <v>495.00000000000006</v>
      </c>
      <c r="O160" s="25">
        <f t="shared" si="168"/>
        <v>1368</v>
      </c>
      <c r="P160" s="25">
        <f t="shared" si="169"/>
        <v>3190.5</v>
      </c>
      <c r="Q160" s="25">
        <f t="shared" si="170"/>
        <v>2659.5</v>
      </c>
      <c r="R160" s="25">
        <f t="shared" si="171"/>
        <v>3832.83</v>
      </c>
      <c r="S160" s="25">
        <f t="shared" si="172"/>
        <v>6880.5</v>
      </c>
      <c r="T160" s="25">
        <f t="shared" si="173"/>
        <v>41167.17</v>
      </c>
      <c r="U160" s="26" t="s">
        <v>362</v>
      </c>
      <c r="V160" s="27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</row>
    <row r="161" spans="1:110" s="2" customFormat="1" ht="30" customHeight="1" x14ac:dyDescent="0.25">
      <c r="A161" s="48">
        <v>155</v>
      </c>
      <c r="B161" s="23" t="s">
        <v>260</v>
      </c>
      <c r="C161" s="48" t="s">
        <v>289</v>
      </c>
      <c r="D161" s="23" t="s">
        <v>109</v>
      </c>
      <c r="E161" s="23" t="s">
        <v>101</v>
      </c>
      <c r="F161" s="48" t="s">
        <v>271</v>
      </c>
      <c r="G161" s="56" t="s">
        <v>272</v>
      </c>
      <c r="H161" s="56" t="s">
        <v>272</v>
      </c>
      <c r="I161" s="25">
        <v>42000</v>
      </c>
      <c r="J161" s="25">
        <v>724.92</v>
      </c>
      <c r="K161" s="25">
        <v>25</v>
      </c>
      <c r="L161" s="25">
        <f t="shared" si="88"/>
        <v>1205.4000000000001</v>
      </c>
      <c r="M161" s="25">
        <f t="shared" si="166"/>
        <v>2981.9999999999995</v>
      </c>
      <c r="N161" s="25">
        <f t="shared" si="167"/>
        <v>462.00000000000006</v>
      </c>
      <c r="O161" s="25">
        <f t="shared" si="168"/>
        <v>1276.8</v>
      </c>
      <c r="P161" s="25">
        <f t="shared" si="169"/>
        <v>2977.8</v>
      </c>
      <c r="Q161" s="25">
        <f t="shared" si="170"/>
        <v>2482.1999999999998</v>
      </c>
      <c r="R161" s="25">
        <f t="shared" si="171"/>
        <v>3232.12</v>
      </c>
      <c r="S161" s="25">
        <f t="shared" si="172"/>
        <v>6421.7999999999993</v>
      </c>
      <c r="T161" s="25">
        <f t="shared" si="173"/>
        <v>38767.879999999997</v>
      </c>
      <c r="U161" s="26" t="s">
        <v>362</v>
      </c>
      <c r="V161" s="27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</row>
    <row r="162" spans="1:110" s="2" customFormat="1" ht="30" customHeight="1" x14ac:dyDescent="0.25">
      <c r="A162" s="48">
        <v>156</v>
      </c>
      <c r="B162" s="23" t="s">
        <v>112</v>
      </c>
      <c r="C162" s="48" t="s">
        <v>289</v>
      </c>
      <c r="D162" s="23" t="s">
        <v>111</v>
      </c>
      <c r="E162" s="23" t="s">
        <v>105</v>
      </c>
      <c r="F162" s="48" t="s">
        <v>271</v>
      </c>
      <c r="G162" s="56" t="s">
        <v>272</v>
      </c>
      <c r="H162" s="56" t="s">
        <v>272</v>
      </c>
      <c r="I162" s="25">
        <v>45000</v>
      </c>
      <c r="J162" s="25">
        <v>1148.33</v>
      </c>
      <c r="K162" s="25">
        <v>25</v>
      </c>
      <c r="L162" s="25">
        <f t="shared" si="88"/>
        <v>1291.5</v>
      </c>
      <c r="M162" s="25">
        <f t="shared" si="166"/>
        <v>3194.9999999999995</v>
      </c>
      <c r="N162" s="25">
        <f t="shared" si="167"/>
        <v>495.00000000000006</v>
      </c>
      <c r="O162" s="25">
        <f t="shared" si="168"/>
        <v>1368</v>
      </c>
      <c r="P162" s="25">
        <f t="shared" si="169"/>
        <v>3190.5</v>
      </c>
      <c r="Q162" s="25">
        <f t="shared" si="170"/>
        <v>2659.5</v>
      </c>
      <c r="R162" s="25">
        <f t="shared" si="171"/>
        <v>3832.83</v>
      </c>
      <c r="S162" s="25">
        <f t="shared" si="172"/>
        <v>6880.5</v>
      </c>
      <c r="T162" s="25">
        <f t="shared" si="173"/>
        <v>41167.17</v>
      </c>
      <c r="U162" s="26" t="s">
        <v>362</v>
      </c>
      <c r="V162" s="27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</row>
    <row r="163" spans="1:110" s="16" customFormat="1" ht="30" customHeight="1" x14ac:dyDescent="0.25">
      <c r="A163" s="48">
        <v>157</v>
      </c>
      <c r="B163" s="23" t="s">
        <v>284</v>
      </c>
      <c r="C163" s="48" t="s">
        <v>289</v>
      </c>
      <c r="D163" s="23" t="s">
        <v>111</v>
      </c>
      <c r="E163" s="23" t="s">
        <v>285</v>
      </c>
      <c r="F163" s="48" t="s">
        <v>271</v>
      </c>
      <c r="G163" s="56" t="s">
        <v>272</v>
      </c>
      <c r="H163" s="56" t="s">
        <v>272</v>
      </c>
      <c r="I163" s="25">
        <v>61000</v>
      </c>
      <c r="J163" s="25">
        <v>3674.86</v>
      </c>
      <c r="K163" s="25">
        <v>25</v>
      </c>
      <c r="L163" s="25">
        <f t="shared" si="88"/>
        <v>1750.7</v>
      </c>
      <c r="M163" s="25">
        <f>I163*7.1%</f>
        <v>4331</v>
      </c>
      <c r="N163" s="25">
        <f>I163*1.1%</f>
        <v>671.00000000000011</v>
      </c>
      <c r="O163" s="25">
        <f>I163*3.04%</f>
        <v>1854.4</v>
      </c>
      <c r="P163" s="25">
        <f>I163*7.09%</f>
        <v>4324.9000000000005</v>
      </c>
      <c r="Q163" s="25">
        <f>+L163+O163</f>
        <v>3605.1000000000004</v>
      </c>
      <c r="R163" s="25">
        <f>SUM(J163+K163+L163+O163)</f>
        <v>7304.9600000000009</v>
      </c>
      <c r="S163" s="25">
        <f>SUM(M163+N163+P163)</f>
        <v>9326.9000000000015</v>
      </c>
      <c r="T163" s="25">
        <f>I163-R163</f>
        <v>53695.040000000001</v>
      </c>
      <c r="U163" s="26" t="s">
        <v>362</v>
      </c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</row>
    <row r="164" spans="1:110" s="2" customFormat="1" ht="30" customHeight="1" x14ac:dyDescent="0.25">
      <c r="A164" s="48">
        <v>158</v>
      </c>
      <c r="B164" s="23" t="s">
        <v>261</v>
      </c>
      <c r="C164" s="48" t="s">
        <v>288</v>
      </c>
      <c r="D164" s="23" t="s">
        <v>111</v>
      </c>
      <c r="E164" s="23" t="s">
        <v>101</v>
      </c>
      <c r="F164" s="48" t="s">
        <v>271</v>
      </c>
      <c r="G164" s="56" t="s">
        <v>272</v>
      </c>
      <c r="H164" s="56" t="s">
        <v>272</v>
      </c>
      <c r="I164" s="25">
        <v>42000</v>
      </c>
      <c r="J164" s="25">
        <v>724.92</v>
      </c>
      <c r="K164" s="25">
        <v>25</v>
      </c>
      <c r="L164" s="25">
        <f t="shared" si="88"/>
        <v>1205.4000000000001</v>
      </c>
      <c r="M164" s="25">
        <f t="shared" si="166"/>
        <v>2981.9999999999995</v>
      </c>
      <c r="N164" s="25">
        <f t="shared" si="167"/>
        <v>462.00000000000006</v>
      </c>
      <c r="O164" s="25">
        <f t="shared" si="168"/>
        <v>1276.8</v>
      </c>
      <c r="P164" s="25">
        <f t="shared" si="169"/>
        <v>2977.8</v>
      </c>
      <c r="Q164" s="25">
        <f t="shared" si="170"/>
        <v>2482.1999999999998</v>
      </c>
      <c r="R164" s="25">
        <f t="shared" si="171"/>
        <v>3232.12</v>
      </c>
      <c r="S164" s="25">
        <f t="shared" si="172"/>
        <v>6421.7999999999993</v>
      </c>
      <c r="T164" s="25">
        <f t="shared" si="173"/>
        <v>38767.879999999997</v>
      </c>
      <c r="U164" s="26" t="s">
        <v>362</v>
      </c>
      <c r="V164" s="27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</row>
    <row r="165" spans="1:110" s="42" customFormat="1" ht="30" customHeight="1" x14ac:dyDescent="0.25">
      <c r="A165" s="48">
        <v>159</v>
      </c>
      <c r="B165" s="23" t="s">
        <v>339</v>
      </c>
      <c r="C165" s="48" t="s">
        <v>289</v>
      </c>
      <c r="D165" s="23" t="s">
        <v>111</v>
      </c>
      <c r="E165" s="23" t="s">
        <v>1</v>
      </c>
      <c r="F165" s="48" t="s">
        <v>271</v>
      </c>
      <c r="G165" s="56" t="s">
        <v>272</v>
      </c>
      <c r="H165" s="56" t="s">
        <v>272</v>
      </c>
      <c r="I165" s="25">
        <v>50000</v>
      </c>
      <c r="J165" s="25">
        <v>1854</v>
      </c>
      <c r="K165" s="25">
        <v>25</v>
      </c>
      <c r="L165" s="25">
        <f t="shared" si="88"/>
        <v>1435</v>
      </c>
      <c r="M165" s="25">
        <f t="shared" si="166"/>
        <v>3549.9999999999995</v>
      </c>
      <c r="N165" s="25">
        <f t="shared" si="167"/>
        <v>550</v>
      </c>
      <c r="O165" s="25">
        <f t="shared" si="168"/>
        <v>1520</v>
      </c>
      <c r="P165" s="25">
        <f t="shared" si="169"/>
        <v>3545.0000000000005</v>
      </c>
      <c r="Q165" s="25">
        <f t="shared" si="170"/>
        <v>2955</v>
      </c>
      <c r="R165" s="25">
        <f t="shared" si="171"/>
        <v>4834</v>
      </c>
      <c r="S165" s="25">
        <f t="shared" si="172"/>
        <v>7645</v>
      </c>
      <c r="T165" s="25">
        <f t="shared" si="173"/>
        <v>45166</v>
      </c>
      <c r="U165" s="26" t="s">
        <v>362</v>
      </c>
      <c r="V165" s="27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</row>
    <row r="166" spans="1:110" s="2" customFormat="1" ht="30" customHeight="1" x14ac:dyDescent="0.25">
      <c r="A166" s="48">
        <v>160</v>
      </c>
      <c r="B166" s="23" t="s">
        <v>262</v>
      </c>
      <c r="C166" s="48" t="s">
        <v>289</v>
      </c>
      <c r="D166" s="23" t="s">
        <v>263</v>
      </c>
      <c r="E166" s="23" t="s">
        <v>101</v>
      </c>
      <c r="F166" s="48" t="s">
        <v>271</v>
      </c>
      <c r="G166" s="56" t="s">
        <v>272</v>
      </c>
      <c r="H166" s="56" t="s">
        <v>272</v>
      </c>
      <c r="I166" s="25">
        <v>42000</v>
      </c>
      <c r="J166" s="25">
        <v>724.92</v>
      </c>
      <c r="K166" s="25">
        <v>25</v>
      </c>
      <c r="L166" s="25">
        <f t="shared" si="88"/>
        <v>1205.4000000000001</v>
      </c>
      <c r="M166" s="25">
        <f t="shared" ref="M166:M170" si="174">I166*7.1%</f>
        <v>2981.9999999999995</v>
      </c>
      <c r="N166" s="25">
        <f t="shared" ref="N166:N170" si="175">I166*1.1%</f>
        <v>462.00000000000006</v>
      </c>
      <c r="O166" s="25">
        <f t="shared" ref="O166:O170" si="176">I166*3.04%</f>
        <v>1276.8</v>
      </c>
      <c r="P166" s="25">
        <f t="shared" ref="P166:P170" si="177">I166*7.09%</f>
        <v>2977.8</v>
      </c>
      <c r="Q166" s="25">
        <f t="shared" ref="Q166:Q170" si="178">+L166+O166</f>
        <v>2482.1999999999998</v>
      </c>
      <c r="R166" s="25">
        <f t="shared" ref="R166:R170" si="179">SUM(J166+K166+L166+O166)</f>
        <v>3232.12</v>
      </c>
      <c r="S166" s="25">
        <f t="shared" ref="S166:S170" si="180">SUM(M166+N166+P166)</f>
        <v>6421.7999999999993</v>
      </c>
      <c r="T166" s="25">
        <f t="shared" ref="T166:T170" si="181">I166-R166</f>
        <v>38767.879999999997</v>
      </c>
      <c r="U166" s="26" t="s">
        <v>362</v>
      </c>
      <c r="V166" s="27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</row>
    <row r="167" spans="1:110" s="2" customFormat="1" ht="30" customHeight="1" x14ac:dyDescent="0.25">
      <c r="A167" s="48">
        <v>161</v>
      </c>
      <c r="B167" s="23" t="s">
        <v>292</v>
      </c>
      <c r="C167" s="48" t="s">
        <v>289</v>
      </c>
      <c r="D167" s="23" t="s">
        <v>113</v>
      </c>
      <c r="E167" s="23" t="s">
        <v>1</v>
      </c>
      <c r="F167" s="48" t="s">
        <v>271</v>
      </c>
      <c r="G167" s="56" t="s">
        <v>272</v>
      </c>
      <c r="H167" s="56" t="s">
        <v>272</v>
      </c>
      <c r="I167" s="25">
        <v>35000</v>
      </c>
      <c r="J167" s="25">
        <v>0</v>
      </c>
      <c r="K167" s="25">
        <v>25</v>
      </c>
      <c r="L167" s="25">
        <f t="shared" si="88"/>
        <v>1004.5</v>
      </c>
      <c r="M167" s="25">
        <f>I167*7.1%</f>
        <v>2485</v>
      </c>
      <c r="N167" s="25">
        <f>I167*1.1%</f>
        <v>385.00000000000006</v>
      </c>
      <c r="O167" s="25">
        <f>I167*3.04%</f>
        <v>1064</v>
      </c>
      <c r="P167" s="25">
        <f>I167*7.09%</f>
        <v>2481.5</v>
      </c>
      <c r="Q167" s="25">
        <f>+L167+O167</f>
        <v>2068.5</v>
      </c>
      <c r="R167" s="25">
        <f>SUM(J167+K167+L167+O167)</f>
        <v>2093.5</v>
      </c>
      <c r="S167" s="25">
        <f>SUM(M167+N167+P167)</f>
        <v>5351.5</v>
      </c>
      <c r="T167" s="25">
        <f>I167-R167</f>
        <v>32906.5</v>
      </c>
      <c r="U167" s="26" t="s">
        <v>362</v>
      </c>
      <c r="V167" s="27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</row>
    <row r="168" spans="1:110" s="2" customFormat="1" ht="30" customHeight="1" x14ac:dyDescent="0.25">
      <c r="A168" s="48">
        <v>162</v>
      </c>
      <c r="B168" s="23" t="s">
        <v>114</v>
      </c>
      <c r="C168" s="48" t="s">
        <v>288</v>
      </c>
      <c r="D168" s="23" t="s">
        <v>113</v>
      </c>
      <c r="E168" s="23" t="s">
        <v>105</v>
      </c>
      <c r="F168" s="48" t="s">
        <v>271</v>
      </c>
      <c r="G168" s="56" t="s">
        <v>272</v>
      </c>
      <c r="H168" s="56" t="s">
        <v>272</v>
      </c>
      <c r="I168" s="25">
        <v>45000</v>
      </c>
      <c r="J168" s="25">
        <v>1148.33</v>
      </c>
      <c r="K168" s="25">
        <v>25</v>
      </c>
      <c r="L168" s="25">
        <f t="shared" si="88"/>
        <v>1291.5</v>
      </c>
      <c r="M168" s="25">
        <f t="shared" si="174"/>
        <v>3194.9999999999995</v>
      </c>
      <c r="N168" s="25">
        <f t="shared" si="175"/>
        <v>495.00000000000006</v>
      </c>
      <c r="O168" s="25">
        <f t="shared" si="176"/>
        <v>1368</v>
      </c>
      <c r="P168" s="25">
        <f t="shared" si="177"/>
        <v>3190.5</v>
      </c>
      <c r="Q168" s="25">
        <f t="shared" si="178"/>
        <v>2659.5</v>
      </c>
      <c r="R168" s="25">
        <f t="shared" si="179"/>
        <v>3832.83</v>
      </c>
      <c r="S168" s="25">
        <f t="shared" si="180"/>
        <v>6880.5</v>
      </c>
      <c r="T168" s="25">
        <f t="shared" si="181"/>
        <v>41167.17</v>
      </c>
      <c r="U168" s="26" t="s">
        <v>362</v>
      </c>
      <c r="V168" s="27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</row>
    <row r="169" spans="1:110" s="2" customFormat="1" ht="30" customHeight="1" x14ac:dyDescent="0.25">
      <c r="A169" s="48">
        <v>163</v>
      </c>
      <c r="B169" s="23" t="s">
        <v>264</v>
      </c>
      <c r="C169" s="48" t="s">
        <v>289</v>
      </c>
      <c r="D169" s="23" t="s">
        <v>113</v>
      </c>
      <c r="E169" s="23" t="s">
        <v>101</v>
      </c>
      <c r="F169" s="48" t="s">
        <v>271</v>
      </c>
      <c r="G169" s="56" t="s">
        <v>272</v>
      </c>
      <c r="H169" s="56" t="s">
        <v>272</v>
      </c>
      <c r="I169" s="25">
        <v>42000</v>
      </c>
      <c r="J169" s="25">
        <v>724.92</v>
      </c>
      <c r="K169" s="25">
        <v>25</v>
      </c>
      <c r="L169" s="25">
        <f t="shared" si="88"/>
        <v>1205.4000000000001</v>
      </c>
      <c r="M169" s="25">
        <f t="shared" si="174"/>
        <v>2981.9999999999995</v>
      </c>
      <c r="N169" s="25">
        <f t="shared" si="175"/>
        <v>462.00000000000006</v>
      </c>
      <c r="O169" s="25">
        <f t="shared" si="176"/>
        <v>1276.8</v>
      </c>
      <c r="P169" s="25">
        <f t="shared" si="177"/>
        <v>2977.8</v>
      </c>
      <c r="Q169" s="25">
        <f t="shared" si="178"/>
        <v>2482.1999999999998</v>
      </c>
      <c r="R169" s="25">
        <f t="shared" si="179"/>
        <v>3232.12</v>
      </c>
      <c r="S169" s="25">
        <f t="shared" si="180"/>
        <v>6421.7999999999993</v>
      </c>
      <c r="T169" s="25">
        <f t="shared" si="181"/>
        <v>38767.879999999997</v>
      </c>
      <c r="U169" s="26" t="s">
        <v>362</v>
      </c>
      <c r="V169" s="27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</row>
    <row r="170" spans="1:110" s="2" customFormat="1" ht="30" customHeight="1" x14ac:dyDescent="0.25">
      <c r="A170" s="48">
        <v>164</v>
      </c>
      <c r="B170" s="23" t="s">
        <v>172</v>
      </c>
      <c r="C170" s="48" t="s">
        <v>289</v>
      </c>
      <c r="D170" s="23" t="s">
        <v>173</v>
      </c>
      <c r="E170" s="23" t="s">
        <v>1</v>
      </c>
      <c r="F170" s="48" t="s">
        <v>271</v>
      </c>
      <c r="G170" s="56" t="s">
        <v>272</v>
      </c>
      <c r="H170" s="56" t="s">
        <v>272</v>
      </c>
      <c r="I170" s="25">
        <v>50000</v>
      </c>
      <c r="J170" s="25">
        <v>1854</v>
      </c>
      <c r="K170" s="25">
        <v>25</v>
      </c>
      <c r="L170" s="25">
        <f t="shared" si="88"/>
        <v>1435</v>
      </c>
      <c r="M170" s="25">
        <f t="shared" si="174"/>
        <v>3549.9999999999995</v>
      </c>
      <c r="N170" s="25">
        <f t="shared" si="175"/>
        <v>550</v>
      </c>
      <c r="O170" s="25">
        <f t="shared" si="176"/>
        <v>1520</v>
      </c>
      <c r="P170" s="25">
        <f t="shared" si="177"/>
        <v>3545.0000000000005</v>
      </c>
      <c r="Q170" s="25">
        <f t="shared" si="178"/>
        <v>2955</v>
      </c>
      <c r="R170" s="25">
        <f t="shared" si="179"/>
        <v>4834</v>
      </c>
      <c r="S170" s="25">
        <f t="shared" si="180"/>
        <v>7645</v>
      </c>
      <c r="T170" s="25">
        <f t="shared" si="181"/>
        <v>45166</v>
      </c>
      <c r="U170" s="26" t="s">
        <v>362</v>
      </c>
      <c r="V170" s="27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</row>
    <row r="171" spans="1:110" s="2" customFormat="1" ht="30" customHeight="1" x14ac:dyDescent="0.25">
      <c r="A171" s="48">
        <v>165</v>
      </c>
      <c r="B171" s="23" t="s">
        <v>222</v>
      </c>
      <c r="C171" s="48" t="s">
        <v>289</v>
      </c>
      <c r="D171" s="23" t="s">
        <v>173</v>
      </c>
      <c r="E171" s="23" t="s">
        <v>101</v>
      </c>
      <c r="F171" s="48" t="s">
        <v>271</v>
      </c>
      <c r="G171" s="56" t="s">
        <v>272</v>
      </c>
      <c r="H171" s="56" t="s">
        <v>272</v>
      </c>
      <c r="I171" s="25">
        <v>42000</v>
      </c>
      <c r="J171" s="25">
        <v>724.92</v>
      </c>
      <c r="K171" s="25">
        <v>25</v>
      </c>
      <c r="L171" s="25">
        <f t="shared" si="88"/>
        <v>1205.4000000000001</v>
      </c>
      <c r="M171" s="25">
        <f t="shared" ref="M171:M172" si="182">I171*7.1%</f>
        <v>2981.9999999999995</v>
      </c>
      <c r="N171" s="25">
        <f t="shared" ref="N171:N172" si="183">I171*1.1%</f>
        <v>462.00000000000006</v>
      </c>
      <c r="O171" s="25">
        <f t="shared" ref="O171:O172" si="184">I171*3.04%</f>
        <v>1276.8</v>
      </c>
      <c r="P171" s="25">
        <f t="shared" ref="P171:P172" si="185">I171*7.09%</f>
        <v>2977.8</v>
      </c>
      <c r="Q171" s="25">
        <f t="shared" ref="Q171:Q172" si="186">+L171+O171</f>
        <v>2482.1999999999998</v>
      </c>
      <c r="R171" s="25">
        <f t="shared" ref="R171:R172" si="187">SUM(J171+K171+L171+O171)</f>
        <v>3232.12</v>
      </c>
      <c r="S171" s="25">
        <f t="shared" ref="S171:S172" si="188">SUM(M171+N171+P171)</f>
        <v>6421.7999999999993</v>
      </c>
      <c r="T171" s="25">
        <f t="shared" ref="T171:T172" si="189">I171-R171</f>
        <v>38767.879999999997</v>
      </c>
      <c r="U171" s="26" t="s">
        <v>362</v>
      </c>
      <c r="V171" s="27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</row>
    <row r="172" spans="1:110" s="2" customFormat="1" ht="30" customHeight="1" x14ac:dyDescent="0.25">
      <c r="A172" s="48">
        <v>166</v>
      </c>
      <c r="B172" s="23" t="s">
        <v>397</v>
      </c>
      <c r="C172" s="48" t="s">
        <v>288</v>
      </c>
      <c r="D172" s="23" t="s">
        <v>173</v>
      </c>
      <c r="E172" s="23" t="s">
        <v>219</v>
      </c>
      <c r="F172" s="48" t="s">
        <v>271</v>
      </c>
      <c r="G172" s="56" t="s">
        <v>272</v>
      </c>
      <c r="H172" s="56" t="s">
        <v>272</v>
      </c>
      <c r="I172" s="25">
        <v>40000</v>
      </c>
      <c r="J172" s="25">
        <v>442.65</v>
      </c>
      <c r="K172" s="25">
        <v>25</v>
      </c>
      <c r="L172" s="25">
        <f t="shared" si="88"/>
        <v>1148</v>
      </c>
      <c r="M172" s="25">
        <f t="shared" si="182"/>
        <v>2839.9999999999995</v>
      </c>
      <c r="N172" s="25">
        <f t="shared" si="183"/>
        <v>440.00000000000006</v>
      </c>
      <c r="O172" s="25">
        <f t="shared" si="184"/>
        <v>1216</v>
      </c>
      <c r="P172" s="25">
        <f t="shared" si="185"/>
        <v>2836</v>
      </c>
      <c r="Q172" s="25">
        <f t="shared" si="186"/>
        <v>2364</v>
      </c>
      <c r="R172" s="25">
        <f t="shared" si="187"/>
        <v>2831.65</v>
      </c>
      <c r="S172" s="25">
        <f t="shared" si="188"/>
        <v>6116</v>
      </c>
      <c r="T172" s="25">
        <f t="shared" si="189"/>
        <v>37168.35</v>
      </c>
      <c r="U172" s="26" t="s">
        <v>362</v>
      </c>
      <c r="V172" s="27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</row>
    <row r="173" spans="1:110" s="2" customFormat="1" ht="30" customHeight="1" x14ac:dyDescent="0.25">
      <c r="A173" s="48">
        <v>167</v>
      </c>
      <c r="B173" s="23" t="s">
        <v>116</v>
      </c>
      <c r="C173" s="48" t="s">
        <v>288</v>
      </c>
      <c r="D173" s="23" t="s">
        <v>115</v>
      </c>
      <c r="E173" s="23" t="s">
        <v>105</v>
      </c>
      <c r="F173" s="48" t="s">
        <v>271</v>
      </c>
      <c r="G173" s="56" t="s">
        <v>272</v>
      </c>
      <c r="H173" s="56" t="s">
        <v>272</v>
      </c>
      <c r="I173" s="25">
        <v>45000</v>
      </c>
      <c r="J173" s="25">
        <v>1148.33</v>
      </c>
      <c r="K173" s="25">
        <v>25</v>
      </c>
      <c r="L173" s="25">
        <f t="shared" si="88"/>
        <v>1291.5</v>
      </c>
      <c r="M173" s="25">
        <f t="shared" ref="M173:M180" si="190">I173*7.1%</f>
        <v>3194.9999999999995</v>
      </c>
      <c r="N173" s="25">
        <f t="shared" ref="N173:N180" si="191">I173*1.1%</f>
        <v>495.00000000000006</v>
      </c>
      <c r="O173" s="25">
        <f t="shared" ref="O173:O180" si="192">I173*3.04%</f>
        <v>1368</v>
      </c>
      <c r="P173" s="25">
        <f t="shared" ref="P173:P180" si="193">I173*7.09%</f>
        <v>3190.5</v>
      </c>
      <c r="Q173" s="25">
        <f t="shared" ref="Q173:Q180" si="194">+L173+O173</f>
        <v>2659.5</v>
      </c>
      <c r="R173" s="25">
        <f t="shared" ref="R173:R180" si="195">SUM(J173+K173+L173+O173)</f>
        <v>3832.83</v>
      </c>
      <c r="S173" s="25">
        <f t="shared" ref="S173:S180" si="196">SUM(M173+N173+P173)</f>
        <v>6880.5</v>
      </c>
      <c r="T173" s="25">
        <f t="shared" ref="T173:T180" si="197">I173-R173</f>
        <v>41167.17</v>
      </c>
      <c r="U173" s="26" t="s">
        <v>362</v>
      </c>
      <c r="V173" s="27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</row>
    <row r="174" spans="1:110" s="2" customFormat="1" ht="30" customHeight="1" x14ac:dyDescent="0.25">
      <c r="A174" s="48">
        <v>168</v>
      </c>
      <c r="B174" s="23" t="s">
        <v>118</v>
      </c>
      <c r="C174" s="48" t="s">
        <v>288</v>
      </c>
      <c r="D174" s="23" t="s">
        <v>117</v>
      </c>
      <c r="E174" s="23" t="s">
        <v>1</v>
      </c>
      <c r="F174" s="48" t="s">
        <v>271</v>
      </c>
      <c r="G174" s="56" t="s">
        <v>272</v>
      </c>
      <c r="H174" s="56" t="s">
        <v>272</v>
      </c>
      <c r="I174" s="25">
        <v>50000</v>
      </c>
      <c r="J174" s="25">
        <v>1854</v>
      </c>
      <c r="K174" s="25">
        <v>25</v>
      </c>
      <c r="L174" s="25">
        <f t="shared" si="88"/>
        <v>1435</v>
      </c>
      <c r="M174" s="25">
        <f t="shared" si="190"/>
        <v>3549.9999999999995</v>
      </c>
      <c r="N174" s="25">
        <f t="shared" si="191"/>
        <v>550</v>
      </c>
      <c r="O174" s="25">
        <f t="shared" si="192"/>
        <v>1520</v>
      </c>
      <c r="P174" s="25">
        <f t="shared" si="193"/>
        <v>3545.0000000000005</v>
      </c>
      <c r="Q174" s="25">
        <f t="shared" si="194"/>
        <v>2955</v>
      </c>
      <c r="R174" s="25">
        <f t="shared" si="195"/>
        <v>4834</v>
      </c>
      <c r="S174" s="25">
        <f t="shared" si="196"/>
        <v>7645</v>
      </c>
      <c r="T174" s="25">
        <f t="shared" si="197"/>
        <v>45166</v>
      </c>
      <c r="U174" s="26" t="s">
        <v>362</v>
      </c>
      <c r="V174" s="27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</row>
    <row r="175" spans="1:110" s="2" customFormat="1" ht="30" customHeight="1" x14ac:dyDescent="0.25">
      <c r="A175" s="48">
        <v>169</v>
      </c>
      <c r="B175" s="23" t="s">
        <v>120</v>
      </c>
      <c r="C175" s="48" t="s">
        <v>289</v>
      </c>
      <c r="D175" s="23" t="s">
        <v>117</v>
      </c>
      <c r="E175" s="23" t="s">
        <v>1</v>
      </c>
      <c r="F175" s="48" t="s">
        <v>271</v>
      </c>
      <c r="G175" s="56" t="s">
        <v>272</v>
      </c>
      <c r="H175" s="56" t="s">
        <v>272</v>
      </c>
      <c r="I175" s="25">
        <v>50000</v>
      </c>
      <c r="J175" s="25">
        <v>1854</v>
      </c>
      <c r="K175" s="25">
        <v>25</v>
      </c>
      <c r="L175" s="25">
        <f t="shared" si="88"/>
        <v>1435</v>
      </c>
      <c r="M175" s="25">
        <f>I175*7.1%</f>
        <v>3549.9999999999995</v>
      </c>
      <c r="N175" s="25">
        <f>I175*1.1%</f>
        <v>550</v>
      </c>
      <c r="O175" s="25">
        <f>I175*3.04%</f>
        <v>1520</v>
      </c>
      <c r="P175" s="25">
        <f>I175*7.09%</f>
        <v>3545.0000000000005</v>
      </c>
      <c r="Q175" s="25">
        <f>+L175+O175</f>
        <v>2955</v>
      </c>
      <c r="R175" s="25">
        <f>SUM(J175+K175+L175+O175)</f>
        <v>4834</v>
      </c>
      <c r="S175" s="25">
        <f>SUM(M175+N175+P175)</f>
        <v>7645</v>
      </c>
      <c r="T175" s="25">
        <f>I175-R175</f>
        <v>45166</v>
      </c>
      <c r="U175" s="26" t="s">
        <v>362</v>
      </c>
      <c r="V175" s="27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</row>
    <row r="176" spans="1:110" s="2" customFormat="1" ht="30" customHeight="1" x14ac:dyDescent="0.25">
      <c r="A176" s="48">
        <v>170</v>
      </c>
      <c r="B176" s="23" t="s">
        <v>119</v>
      </c>
      <c r="C176" s="48" t="s">
        <v>289</v>
      </c>
      <c r="D176" s="23" t="s">
        <v>117</v>
      </c>
      <c r="E176" s="23" t="s">
        <v>105</v>
      </c>
      <c r="F176" s="48" t="s">
        <v>271</v>
      </c>
      <c r="G176" s="56" t="s">
        <v>272</v>
      </c>
      <c r="H176" s="56" t="s">
        <v>272</v>
      </c>
      <c r="I176" s="25">
        <v>45000</v>
      </c>
      <c r="J176" s="25">
        <v>1148.33</v>
      </c>
      <c r="K176" s="25">
        <v>25</v>
      </c>
      <c r="L176" s="25">
        <f t="shared" si="88"/>
        <v>1291.5</v>
      </c>
      <c r="M176" s="25">
        <f t="shared" si="190"/>
        <v>3194.9999999999995</v>
      </c>
      <c r="N176" s="25">
        <f t="shared" si="191"/>
        <v>495.00000000000006</v>
      </c>
      <c r="O176" s="25">
        <f t="shared" si="192"/>
        <v>1368</v>
      </c>
      <c r="P176" s="25">
        <f t="shared" si="193"/>
        <v>3190.5</v>
      </c>
      <c r="Q176" s="25">
        <f t="shared" si="194"/>
        <v>2659.5</v>
      </c>
      <c r="R176" s="25">
        <f t="shared" si="195"/>
        <v>3832.83</v>
      </c>
      <c r="S176" s="25">
        <f t="shared" si="196"/>
        <v>6880.5</v>
      </c>
      <c r="T176" s="25">
        <f t="shared" si="197"/>
        <v>41167.17</v>
      </c>
      <c r="U176" s="26" t="s">
        <v>362</v>
      </c>
      <c r="V176" s="27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</row>
    <row r="177" spans="1:110" s="2" customFormat="1" ht="30" customHeight="1" x14ac:dyDescent="0.25">
      <c r="A177" s="48">
        <v>171</v>
      </c>
      <c r="B177" s="23" t="s">
        <v>293</v>
      </c>
      <c r="C177" s="48" t="s">
        <v>288</v>
      </c>
      <c r="D177" s="23" t="s">
        <v>117</v>
      </c>
      <c r="E177" s="23" t="s">
        <v>101</v>
      </c>
      <c r="F177" s="48" t="s">
        <v>271</v>
      </c>
      <c r="G177" s="56" t="s">
        <v>272</v>
      </c>
      <c r="H177" s="56" t="s">
        <v>272</v>
      </c>
      <c r="I177" s="25">
        <v>40000</v>
      </c>
      <c r="J177" s="25">
        <v>442.65</v>
      </c>
      <c r="K177" s="25">
        <v>25</v>
      </c>
      <c r="L177" s="25">
        <f t="shared" si="88"/>
        <v>1148</v>
      </c>
      <c r="M177" s="25">
        <f t="shared" si="190"/>
        <v>2839.9999999999995</v>
      </c>
      <c r="N177" s="25">
        <f t="shared" si="191"/>
        <v>440.00000000000006</v>
      </c>
      <c r="O177" s="25">
        <f t="shared" si="192"/>
        <v>1216</v>
      </c>
      <c r="P177" s="25">
        <f t="shared" si="193"/>
        <v>2836</v>
      </c>
      <c r="Q177" s="25">
        <f t="shared" si="194"/>
        <v>2364</v>
      </c>
      <c r="R177" s="25">
        <f t="shared" si="195"/>
        <v>2831.65</v>
      </c>
      <c r="S177" s="25">
        <f t="shared" si="196"/>
        <v>6116</v>
      </c>
      <c r="T177" s="25">
        <f t="shared" si="197"/>
        <v>37168.35</v>
      </c>
      <c r="U177" s="26" t="s">
        <v>362</v>
      </c>
      <c r="V177" s="27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</row>
    <row r="178" spans="1:110" s="16" customFormat="1" ht="30" customHeight="1" x14ac:dyDescent="0.25">
      <c r="A178" s="48">
        <v>172</v>
      </c>
      <c r="B178" s="23" t="s">
        <v>282</v>
      </c>
      <c r="C178" s="48" t="s">
        <v>289</v>
      </c>
      <c r="D178" s="23" t="s">
        <v>283</v>
      </c>
      <c r="E178" s="23" t="s">
        <v>101</v>
      </c>
      <c r="F178" s="48" t="s">
        <v>271</v>
      </c>
      <c r="G178" s="56" t="s">
        <v>272</v>
      </c>
      <c r="H178" s="56" t="s">
        <v>272</v>
      </c>
      <c r="I178" s="25">
        <v>42000</v>
      </c>
      <c r="J178" s="25">
        <v>724.92</v>
      </c>
      <c r="K178" s="25">
        <v>25</v>
      </c>
      <c r="L178" s="25">
        <f t="shared" si="88"/>
        <v>1205.4000000000001</v>
      </c>
      <c r="M178" s="25">
        <f>I178*7.1%</f>
        <v>2981.9999999999995</v>
      </c>
      <c r="N178" s="25">
        <f>I178*1.1%</f>
        <v>462.00000000000006</v>
      </c>
      <c r="O178" s="25">
        <f>I178*3.04%</f>
        <v>1276.8</v>
      </c>
      <c r="P178" s="25">
        <f>I178*7.09%</f>
        <v>2977.8</v>
      </c>
      <c r="Q178" s="25">
        <f>+L178+O178</f>
        <v>2482.1999999999998</v>
      </c>
      <c r="R178" s="25">
        <f>SUM(J178+K178+L178+O178)</f>
        <v>3232.12</v>
      </c>
      <c r="S178" s="25">
        <f>SUM(M178+N178+P178)</f>
        <v>6421.7999999999993</v>
      </c>
      <c r="T178" s="25">
        <f>I178-R178</f>
        <v>38767.879999999997</v>
      </c>
      <c r="U178" s="26" t="s">
        <v>362</v>
      </c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</row>
    <row r="179" spans="1:110" s="2" customFormat="1" ht="30" customHeight="1" x14ac:dyDescent="0.25">
      <c r="A179" s="48">
        <v>173</v>
      </c>
      <c r="B179" s="23" t="s">
        <v>191</v>
      </c>
      <c r="C179" s="48" t="s">
        <v>288</v>
      </c>
      <c r="D179" s="24" t="s">
        <v>192</v>
      </c>
      <c r="E179" s="23" t="s">
        <v>46</v>
      </c>
      <c r="F179" s="48" t="s">
        <v>271</v>
      </c>
      <c r="G179" s="56" t="s">
        <v>272</v>
      </c>
      <c r="H179" s="56" t="s">
        <v>272</v>
      </c>
      <c r="I179" s="25">
        <v>41000</v>
      </c>
      <c r="J179" s="25">
        <v>583.79</v>
      </c>
      <c r="K179" s="25">
        <v>25</v>
      </c>
      <c r="L179" s="25">
        <f t="shared" si="88"/>
        <v>1176.7</v>
      </c>
      <c r="M179" s="25">
        <f t="shared" si="190"/>
        <v>2910.9999999999995</v>
      </c>
      <c r="N179" s="25">
        <f t="shared" si="191"/>
        <v>451.00000000000006</v>
      </c>
      <c r="O179" s="25">
        <f t="shared" si="192"/>
        <v>1246.4000000000001</v>
      </c>
      <c r="P179" s="25">
        <f t="shared" si="193"/>
        <v>2906.9</v>
      </c>
      <c r="Q179" s="25">
        <f t="shared" si="194"/>
        <v>2423.1000000000004</v>
      </c>
      <c r="R179" s="25">
        <f t="shared" si="195"/>
        <v>3031.8900000000003</v>
      </c>
      <c r="S179" s="25">
        <f t="shared" si="196"/>
        <v>6268.9</v>
      </c>
      <c r="T179" s="25">
        <f t="shared" si="197"/>
        <v>37968.11</v>
      </c>
      <c r="U179" s="26" t="s">
        <v>362</v>
      </c>
      <c r="V179" s="27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</row>
    <row r="180" spans="1:110" s="2" customFormat="1" ht="30" customHeight="1" x14ac:dyDescent="0.25">
      <c r="A180" s="48">
        <v>174</v>
      </c>
      <c r="B180" s="23" t="s">
        <v>265</v>
      </c>
      <c r="C180" s="48" t="s">
        <v>288</v>
      </c>
      <c r="D180" s="24" t="s">
        <v>192</v>
      </c>
      <c r="E180" s="23" t="s">
        <v>101</v>
      </c>
      <c r="F180" s="48" t="s">
        <v>271</v>
      </c>
      <c r="G180" s="56" t="s">
        <v>272</v>
      </c>
      <c r="H180" s="56" t="s">
        <v>272</v>
      </c>
      <c r="I180" s="25">
        <v>42000</v>
      </c>
      <c r="J180" s="25">
        <v>724.92</v>
      </c>
      <c r="K180" s="25">
        <v>25</v>
      </c>
      <c r="L180" s="25">
        <f t="shared" si="88"/>
        <v>1205.4000000000001</v>
      </c>
      <c r="M180" s="25">
        <f t="shared" si="190"/>
        <v>2981.9999999999995</v>
      </c>
      <c r="N180" s="25">
        <f t="shared" si="191"/>
        <v>462.00000000000006</v>
      </c>
      <c r="O180" s="25">
        <f t="shared" si="192"/>
        <v>1276.8</v>
      </c>
      <c r="P180" s="25">
        <f t="shared" si="193"/>
        <v>2977.8</v>
      </c>
      <c r="Q180" s="25">
        <f t="shared" si="194"/>
        <v>2482.1999999999998</v>
      </c>
      <c r="R180" s="25">
        <f t="shared" si="195"/>
        <v>3232.12</v>
      </c>
      <c r="S180" s="25">
        <f t="shared" si="196"/>
        <v>6421.7999999999993</v>
      </c>
      <c r="T180" s="25">
        <f t="shared" si="197"/>
        <v>38767.879999999997</v>
      </c>
      <c r="U180" s="26" t="s">
        <v>362</v>
      </c>
      <c r="V180" s="27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</row>
    <row r="181" spans="1:110" s="2" customFormat="1" ht="30" customHeight="1" x14ac:dyDescent="0.25">
      <c r="A181" s="48">
        <v>175</v>
      </c>
      <c r="B181" s="23" t="s">
        <v>223</v>
      </c>
      <c r="C181" s="48" t="s">
        <v>289</v>
      </c>
      <c r="D181" s="23" t="s">
        <v>224</v>
      </c>
      <c r="E181" s="23" t="s">
        <v>207</v>
      </c>
      <c r="F181" s="48" t="s">
        <v>271</v>
      </c>
      <c r="G181" s="56" t="s">
        <v>272</v>
      </c>
      <c r="H181" s="56" t="s">
        <v>272</v>
      </c>
      <c r="I181" s="25">
        <v>60000</v>
      </c>
      <c r="J181" s="25">
        <v>3486.68</v>
      </c>
      <c r="K181" s="25">
        <v>25</v>
      </c>
      <c r="L181" s="25">
        <f t="shared" si="88"/>
        <v>1722</v>
      </c>
      <c r="M181" s="25">
        <f t="shared" ref="M181:M183" si="198">I181*7.1%</f>
        <v>4260</v>
      </c>
      <c r="N181" s="25">
        <f t="shared" ref="N181:N183" si="199">I181*1.1%</f>
        <v>660.00000000000011</v>
      </c>
      <c r="O181" s="25">
        <f t="shared" ref="O181:O183" si="200">I181*3.04%</f>
        <v>1824</v>
      </c>
      <c r="P181" s="25">
        <f t="shared" ref="P181:P183" si="201">I181*7.09%</f>
        <v>4254</v>
      </c>
      <c r="Q181" s="25">
        <f t="shared" ref="Q181:Q183" si="202">+L181+O181</f>
        <v>3546</v>
      </c>
      <c r="R181" s="25">
        <f t="shared" ref="R181:R183" si="203">SUM(J181+K181+L181+O181)</f>
        <v>7057.68</v>
      </c>
      <c r="S181" s="25">
        <f t="shared" ref="S181:S183" si="204">SUM(M181+N181+P181)</f>
        <v>9174</v>
      </c>
      <c r="T181" s="25">
        <f t="shared" ref="T181:T183" si="205">I181-R181</f>
        <v>52942.32</v>
      </c>
      <c r="U181" s="26" t="s">
        <v>362</v>
      </c>
      <c r="V181" s="27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</row>
    <row r="182" spans="1:110" s="2" customFormat="1" ht="30" customHeight="1" x14ac:dyDescent="0.25">
      <c r="A182" s="48">
        <v>176</v>
      </c>
      <c r="B182" s="23" t="s">
        <v>225</v>
      </c>
      <c r="C182" s="48" t="s">
        <v>288</v>
      </c>
      <c r="D182" s="23" t="s">
        <v>224</v>
      </c>
      <c r="E182" s="23" t="s">
        <v>101</v>
      </c>
      <c r="F182" s="48" t="s">
        <v>271</v>
      </c>
      <c r="G182" s="56" t="s">
        <v>272</v>
      </c>
      <c r="H182" s="56" t="s">
        <v>272</v>
      </c>
      <c r="I182" s="25">
        <v>42000</v>
      </c>
      <c r="J182" s="25">
        <v>724.92</v>
      </c>
      <c r="K182" s="25">
        <v>25</v>
      </c>
      <c r="L182" s="25">
        <f t="shared" si="88"/>
        <v>1205.4000000000001</v>
      </c>
      <c r="M182" s="25">
        <f t="shared" si="198"/>
        <v>2981.9999999999995</v>
      </c>
      <c r="N182" s="25">
        <f t="shared" si="199"/>
        <v>462.00000000000006</v>
      </c>
      <c r="O182" s="25">
        <f t="shared" si="200"/>
        <v>1276.8</v>
      </c>
      <c r="P182" s="25">
        <f t="shared" si="201"/>
        <v>2977.8</v>
      </c>
      <c r="Q182" s="25">
        <f t="shared" si="202"/>
        <v>2482.1999999999998</v>
      </c>
      <c r="R182" s="25">
        <f t="shared" si="203"/>
        <v>3232.12</v>
      </c>
      <c r="S182" s="25">
        <f t="shared" si="204"/>
        <v>6421.7999999999993</v>
      </c>
      <c r="T182" s="25">
        <f t="shared" si="205"/>
        <v>38767.879999999997</v>
      </c>
      <c r="U182" s="26" t="s">
        <v>362</v>
      </c>
      <c r="V182" s="27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</row>
    <row r="183" spans="1:110" s="2" customFormat="1" ht="30" customHeight="1" x14ac:dyDescent="0.25">
      <c r="A183" s="48">
        <v>177</v>
      </c>
      <c r="B183" s="23" t="s">
        <v>340</v>
      </c>
      <c r="C183" s="48" t="s">
        <v>288</v>
      </c>
      <c r="D183" s="23" t="s">
        <v>224</v>
      </c>
      <c r="E183" s="23" t="s">
        <v>74</v>
      </c>
      <c r="F183" s="48" t="s">
        <v>271</v>
      </c>
      <c r="G183" s="56" t="s">
        <v>272</v>
      </c>
      <c r="H183" s="56" t="s">
        <v>272</v>
      </c>
      <c r="I183" s="25">
        <v>61000</v>
      </c>
      <c r="J183" s="25">
        <v>3674.86</v>
      </c>
      <c r="K183" s="25">
        <v>25</v>
      </c>
      <c r="L183" s="25">
        <f t="shared" si="88"/>
        <v>1750.7</v>
      </c>
      <c r="M183" s="25">
        <f t="shared" si="198"/>
        <v>4331</v>
      </c>
      <c r="N183" s="25">
        <f t="shared" si="199"/>
        <v>671.00000000000011</v>
      </c>
      <c r="O183" s="25">
        <f t="shared" si="200"/>
        <v>1854.4</v>
      </c>
      <c r="P183" s="25">
        <f t="shared" si="201"/>
        <v>4324.9000000000005</v>
      </c>
      <c r="Q183" s="25">
        <f t="shared" si="202"/>
        <v>3605.1000000000004</v>
      </c>
      <c r="R183" s="25">
        <f t="shared" si="203"/>
        <v>7304.9600000000009</v>
      </c>
      <c r="S183" s="25">
        <f t="shared" si="204"/>
        <v>9326.9000000000015</v>
      </c>
      <c r="T183" s="25">
        <f t="shared" si="205"/>
        <v>53695.040000000001</v>
      </c>
      <c r="U183" s="26" t="s">
        <v>362</v>
      </c>
      <c r="V183" s="27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</row>
    <row r="184" spans="1:110" s="2" customFormat="1" ht="30" customHeight="1" x14ac:dyDescent="0.25">
      <c r="A184" s="48">
        <v>178</v>
      </c>
      <c r="B184" s="23" t="s">
        <v>175</v>
      </c>
      <c r="C184" s="48" t="s">
        <v>288</v>
      </c>
      <c r="D184" s="23" t="s">
        <v>174</v>
      </c>
      <c r="E184" s="23" t="s">
        <v>1</v>
      </c>
      <c r="F184" s="48" t="s">
        <v>271</v>
      </c>
      <c r="G184" s="56" t="s">
        <v>272</v>
      </c>
      <c r="H184" s="56" t="s">
        <v>272</v>
      </c>
      <c r="I184" s="25">
        <v>50000</v>
      </c>
      <c r="J184" s="25">
        <v>1854</v>
      </c>
      <c r="K184" s="25">
        <v>25</v>
      </c>
      <c r="L184" s="25">
        <f t="shared" si="88"/>
        <v>1435</v>
      </c>
      <c r="M184" s="25">
        <f>I184*7.1%</f>
        <v>3549.9999999999995</v>
      </c>
      <c r="N184" s="25">
        <f>I184*1.1%</f>
        <v>550</v>
      </c>
      <c r="O184" s="25">
        <f>I184*3.04%</f>
        <v>1520</v>
      </c>
      <c r="P184" s="25">
        <f>I184*7.09%</f>
        <v>3545.0000000000005</v>
      </c>
      <c r="Q184" s="25">
        <f>+L184+O184</f>
        <v>2955</v>
      </c>
      <c r="R184" s="25">
        <f>SUM(J184+K184+L184+O184)</f>
        <v>4834</v>
      </c>
      <c r="S184" s="25">
        <f>SUM(M184+N184+P184)</f>
        <v>7645</v>
      </c>
      <c r="T184" s="25">
        <f>I184-R184</f>
        <v>45166</v>
      </c>
      <c r="U184" s="26" t="s">
        <v>362</v>
      </c>
      <c r="V184" s="27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</row>
    <row r="185" spans="1:110" s="2" customFormat="1" ht="30" customHeight="1" x14ac:dyDescent="0.25">
      <c r="A185" s="48">
        <v>179</v>
      </c>
      <c r="B185" s="23" t="s">
        <v>341</v>
      </c>
      <c r="C185" s="48" t="s">
        <v>289</v>
      </c>
      <c r="D185" s="23" t="s">
        <v>174</v>
      </c>
      <c r="E185" s="23" t="s">
        <v>101</v>
      </c>
      <c r="F185" s="48" t="s">
        <v>271</v>
      </c>
      <c r="G185" s="56" t="s">
        <v>272</v>
      </c>
      <c r="H185" s="56" t="s">
        <v>272</v>
      </c>
      <c r="I185" s="25">
        <v>40000</v>
      </c>
      <c r="J185" s="25">
        <v>204.54</v>
      </c>
      <c r="K185" s="25">
        <v>25</v>
      </c>
      <c r="L185" s="25">
        <f t="shared" si="88"/>
        <v>1148</v>
      </c>
      <c r="M185" s="25">
        <f>I185*7.1%</f>
        <v>2839.9999999999995</v>
      </c>
      <c r="N185" s="25">
        <f>I185*1.1%</f>
        <v>440.00000000000006</v>
      </c>
      <c r="O185" s="25">
        <f>I185*3.04%</f>
        <v>1216</v>
      </c>
      <c r="P185" s="25">
        <f>I185*7.09%</f>
        <v>2836</v>
      </c>
      <c r="Q185" s="25">
        <f>+L185+O185</f>
        <v>2364</v>
      </c>
      <c r="R185" s="25">
        <f>SUM(J185+K185+L185+O185)</f>
        <v>2593.54</v>
      </c>
      <c r="S185" s="25">
        <f>SUM(M185+N185+P185)</f>
        <v>6116</v>
      </c>
      <c r="T185" s="25">
        <f>I185-R185</f>
        <v>37406.46</v>
      </c>
      <c r="U185" s="26" t="s">
        <v>362</v>
      </c>
      <c r="V185" s="27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</row>
    <row r="186" spans="1:110" s="2" customFormat="1" ht="30" customHeight="1" x14ac:dyDescent="0.25">
      <c r="A186" s="48">
        <v>180</v>
      </c>
      <c r="B186" s="23" t="s">
        <v>396</v>
      </c>
      <c r="C186" s="48" t="s">
        <v>288</v>
      </c>
      <c r="D186" s="23" t="s">
        <v>174</v>
      </c>
      <c r="E186" s="23" t="s">
        <v>219</v>
      </c>
      <c r="F186" s="48" t="s">
        <v>271</v>
      </c>
      <c r="G186" s="56" t="s">
        <v>272</v>
      </c>
      <c r="H186" s="56" t="s">
        <v>272</v>
      </c>
      <c r="I186" s="25">
        <v>40000</v>
      </c>
      <c r="J186" s="25">
        <v>442.65</v>
      </c>
      <c r="K186" s="25">
        <v>25</v>
      </c>
      <c r="L186" s="25">
        <f t="shared" si="88"/>
        <v>1148</v>
      </c>
      <c r="M186" s="25">
        <f>I186*7.1%</f>
        <v>2839.9999999999995</v>
      </c>
      <c r="N186" s="25">
        <f>I186*1.1%</f>
        <v>440.00000000000006</v>
      </c>
      <c r="O186" s="25">
        <f>I186*3.04%</f>
        <v>1216</v>
      </c>
      <c r="P186" s="25">
        <f>I186*7.09%</f>
        <v>2836</v>
      </c>
      <c r="Q186" s="25">
        <f>+L186+O186</f>
        <v>2364</v>
      </c>
      <c r="R186" s="25">
        <f>SUM(J186+K186+L186+O186)</f>
        <v>2831.65</v>
      </c>
      <c r="S186" s="25">
        <f>SUM(M186+N186+P186)</f>
        <v>6116</v>
      </c>
      <c r="T186" s="25">
        <f>I186-R186</f>
        <v>37168.35</v>
      </c>
      <c r="U186" s="26" t="s">
        <v>362</v>
      </c>
      <c r="V186" s="27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</row>
    <row r="187" spans="1:110" s="2" customFormat="1" ht="30" customHeight="1" x14ac:dyDescent="0.25">
      <c r="A187" s="48">
        <v>181</v>
      </c>
      <c r="B187" s="23" t="s">
        <v>121</v>
      </c>
      <c r="C187" s="48" t="s">
        <v>288</v>
      </c>
      <c r="D187" s="23" t="s">
        <v>122</v>
      </c>
      <c r="E187" s="23" t="s">
        <v>1</v>
      </c>
      <c r="F187" s="48" t="s">
        <v>271</v>
      </c>
      <c r="G187" s="56" t="s">
        <v>272</v>
      </c>
      <c r="H187" s="56" t="s">
        <v>272</v>
      </c>
      <c r="I187" s="25">
        <v>50000</v>
      </c>
      <c r="J187" s="25">
        <v>1854</v>
      </c>
      <c r="K187" s="25">
        <v>25</v>
      </c>
      <c r="L187" s="25">
        <f t="shared" si="88"/>
        <v>1435</v>
      </c>
      <c r="M187" s="25">
        <f t="shared" ref="M187:M197" si="206">I187*7.1%</f>
        <v>3549.9999999999995</v>
      </c>
      <c r="N187" s="25">
        <f t="shared" ref="N187:N197" si="207">I187*1.1%</f>
        <v>550</v>
      </c>
      <c r="O187" s="25">
        <f t="shared" ref="O187:O197" si="208">I187*3.04%</f>
        <v>1520</v>
      </c>
      <c r="P187" s="25">
        <f t="shared" ref="P187:P197" si="209">I187*7.09%</f>
        <v>3545.0000000000005</v>
      </c>
      <c r="Q187" s="25">
        <f t="shared" ref="Q187:Q197" si="210">+L187+O187</f>
        <v>2955</v>
      </c>
      <c r="R187" s="25">
        <f t="shared" ref="R187:R199" si="211">SUM(J187+K187+L187+O187)</f>
        <v>4834</v>
      </c>
      <c r="S187" s="25">
        <f t="shared" ref="S187:S197" si="212">SUM(M187+N187+P187)</f>
        <v>7645</v>
      </c>
      <c r="T187" s="25">
        <f t="shared" ref="T187:T199" si="213">I187-R187</f>
        <v>45166</v>
      </c>
      <c r="U187" s="26" t="s">
        <v>362</v>
      </c>
      <c r="V187" s="27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</row>
    <row r="188" spans="1:110" s="2" customFormat="1" ht="30" customHeight="1" x14ac:dyDescent="0.25">
      <c r="A188" s="48">
        <v>182</v>
      </c>
      <c r="B188" s="23" t="s">
        <v>176</v>
      </c>
      <c r="C188" s="48" t="s">
        <v>289</v>
      </c>
      <c r="D188" s="23" t="s">
        <v>177</v>
      </c>
      <c r="E188" s="23" t="s">
        <v>1</v>
      </c>
      <c r="F188" s="48" t="s">
        <v>271</v>
      </c>
      <c r="G188" s="56" t="s">
        <v>272</v>
      </c>
      <c r="H188" s="56" t="s">
        <v>272</v>
      </c>
      <c r="I188" s="25">
        <v>50000</v>
      </c>
      <c r="J188" s="25">
        <v>1854</v>
      </c>
      <c r="K188" s="25">
        <v>25</v>
      </c>
      <c r="L188" s="25">
        <f t="shared" si="88"/>
        <v>1435</v>
      </c>
      <c r="M188" s="25">
        <f t="shared" si="206"/>
        <v>3549.9999999999995</v>
      </c>
      <c r="N188" s="25">
        <f t="shared" si="207"/>
        <v>550</v>
      </c>
      <c r="O188" s="25">
        <f t="shared" si="208"/>
        <v>1520</v>
      </c>
      <c r="P188" s="25">
        <f t="shared" si="209"/>
        <v>3545.0000000000005</v>
      </c>
      <c r="Q188" s="25">
        <f t="shared" si="210"/>
        <v>2955</v>
      </c>
      <c r="R188" s="25">
        <f t="shared" si="211"/>
        <v>4834</v>
      </c>
      <c r="S188" s="25">
        <f t="shared" si="212"/>
        <v>7645</v>
      </c>
      <c r="T188" s="25">
        <f t="shared" si="213"/>
        <v>45166</v>
      </c>
      <c r="U188" s="26" t="s">
        <v>362</v>
      </c>
      <c r="V188" s="27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</row>
    <row r="189" spans="1:110" s="2" customFormat="1" ht="30" customHeight="1" x14ac:dyDescent="0.25">
      <c r="A189" s="48">
        <v>183</v>
      </c>
      <c r="B189" s="23" t="s">
        <v>266</v>
      </c>
      <c r="C189" s="48" t="s">
        <v>289</v>
      </c>
      <c r="D189" s="23" t="s">
        <v>177</v>
      </c>
      <c r="E189" s="23" t="s">
        <v>101</v>
      </c>
      <c r="F189" s="48" t="s">
        <v>271</v>
      </c>
      <c r="G189" s="56" t="s">
        <v>272</v>
      </c>
      <c r="H189" s="56" t="s">
        <v>272</v>
      </c>
      <c r="I189" s="25">
        <v>42000</v>
      </c>
      <c r="J189" s="25">
        <v>724.92</v>
      </c>
      <c r="K189" s="25">
        <v>25</v>
      </c>
      <c r="L189" s="25">
        <f t="shared" si="88"/>
        <v>1205.4000000000001</v>
      </c>
      <c r="M189" s="25">
        <f t="shared" si="206"/>
        <v>2981.9999999999995</v>
      </c>
      <c r="N189" s="25">
        <f t="shared" si="207"/>
        <v>462.00000000000006</v>
      </c>
      <c r="O189" s="25">
        <f t="shared" si="208"/>
        <v>1276.8</v>
      </c>
      <c r="P189" s="25">
        <f t="shared" si="209"/>
        <v>2977.8</v>
      </c>
      <c r="Q189" s="25">
        <f t="shared" si="210"/>
        <v>2482.1999999999998</v>
      </c>
      <c r="R189" s="25">
        <f t="shared" si="211"/>
        <v>3232.12</v>
      </c>
      <c r="S189" s="25">
        <f t="shared" si="212"/>
        <v>6421.7999999999993</v>
      </c>
      <c r="T189" s="25">
        <f t="shared" si="213"/>
        <v>38767.879999999997</v>
      </c>
      <c r="U189" s="26" t="s">
        <v>362</v>
      </c>
      <c r="V189" s="27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</row>
    <row r="190" spans="1:110" s="2" customFormat="1" ht="30" customHeight="1" x14ac:dyDescent="0.25">
      <c r="A190" s="48">
        <v>184</v>
      </c>
      <c r="B190" s="23" t="s">
        <v>227</v>
      </c>
      <c r="C190" s="48" t="s">
        <v>288</v>
      </c>
      <c r="D190" s="23" t="s">
        <v>226</v>
      </c>
      <c r="E190" s="23" t="s">
        <v>101</v>
      </c>
      <c r="F190" s="48" t="s">
        <v>271</v>
      </c>
      <c r="G190" s="56" t="s">
        <v>272</v>
      </c>
      <c r="H190" s="56" t="s">
        <v>272</v>
      </c>
      <c r="I190" s="25">
        <v>42000</v>
      </c>
      <c r="J190" s="25">
        <v>724.92</v>
      </c>
      <c r="K190" s="25">
        <v>25</v>
      </c>
      <c r="L190" s="25">
        <f t="shared" si="88"/>
        <v>1205.4000000000001</v>
      </c>
      <c r="M190" s="25">
        <f t="shared" si="206"/>
        <v>2981.9999999999995</v>
      </c>
      <c r="N190" s="25">
        <f t="shared" si="207"/>
        <v>462.00000000000006</v>
      </c>
      <c r="O190" s="25">
        <f t="shared" si="208"/>
        <v>1276.8</v>
      </c>
      <c r="P190" s="25">
        <f t="shared" si="209"/>
        <v>2977.8</v>
      </c>
      <c r="Q190" s="25">
        <f t="shared" si="210"/>
        <v>2482.1999999999998</v>
      </c>
      <c r="R190" s="25">
        <f t="shared" si="211"/>
        <v>3232.12</v>
      </c>
      <c r="S190" s="25">
        <f t="shared" si="212"/>
        <v>6421.7999999999993</v>
      </c>
      <c r="T190" s="25">
        <f t="shared" si="213"/>
        <v>38767.879999999997</v>
      </c>
      <c r="U190" s="26" t="s">
        <v>362</v>
      </c>
      <c r="V190" s="27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</row>
    <row r="191" spans="1:110" s="2" customFormat="1" ht="30" customHeight="1" x14ac:dyDescent="0.25">
      <c r="A191" s="48">
        <v>185</v>
      </c>
      <c r="B191" s="23" t="s">
        <v>178</v>
      </c>
      <c r="C191" s="48" t="s">
        <v>288</v>
      </c>
      <c r="D191" s="23" t="s">
        <v>179</v>
      </c>
      <c r="E191" s="23" t="s">
        <v>105</v>
      </c>
      <c r="F191" s="48" t="s">
        <v>271</v>
      </c>
      <c r="G191" s="56" t="s">
        <v>272</v>
      </c>
      <c r="H191" s="56" t="s">
        <v>272</v>
      </c>
      <c r="I191" s="25">
        <v>45000</v>
      </c>
      <c r="J191" s="25">
        <v>1148.33</v>
      </c>
      <c r="K191" s="25">
        <v>25</v>
      </c>
      <c r="L191" s="25">
        <f t="shared" si="88"/>
        <v>1291.5</v>
      </c>
      <c r="M191" s="25">
        <f t="shared" si="206"/>
        <v>3194.9999999999995</v>
      </c>
      <c r="N191" s="25">
        <f t="shared" si="207"/>
        <v>495.00000000000006</v>
      </c>
      <c r="O191" s="25">
        <f t="shared" si="208"/>
        <v>1368</v>
      </c>
      <c r="P191" s="25">
        <f t="shared" si="209"/>
        <v>3190.5</v>
      </c>
      <c r="Q191" s="25">
        <f t="shared" si="210"/>
        <v>2659.5</v>
      </c>
      <c r="R191" s="25">
        <f t="shared" si="211"/>
        <v>3832.83</v>
      </c>
      <c r="S191" s="25">
        <f t="shared" si="212"/>
        <v>6880.5</v>
      </c>
      <c r="T191" s="25">
        <f t="shared" si="213"/>
        <v>41167.17</v>
      </c>
      <c r="U191" s="26" t="s">
        <v>362</v>
      </c>
      <c r="V191" s="27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</row>
    <row r="192" spans="1:110" s="2" customFormat="1" ht="30" customHeight="1" x14ac:dyDescent="0.25">
      <c r="A192" s="48">
        <v>186</v>
      </c>
      <c r="B192" s="23" t="s">
        <v>124</v>
      </c>
      <c r="C192" s="48" t="s">
        <v>288</v>
      </c>
      <c r="D192" s="23" t="s">
        <v>123</v>
      </c>
      <c r="E192" s="23" t="s">
        <v>105</v>
      </c>
      <c r="F192" s="48" t="s">
        <v>271</v>
      </c>
      <c r="G192" s="56" t="s">
        <v>272</v>
      </c>
      <c r="H192" s="56" t="s">
        <v>272</v>
      </c>
      <c r="I192" s="25">
        <v>45000</v>
      </c>
      <c r="J192" s="25">
        <v>1148.33</v>
      </c>
      <c r="K192" s="25">
        <v>25</v>
      </c>
      <c r="L192" s="25">
        <f t="shared" si="88"/>
        <v>1291.5</v>
      </c>
      <c r="M192" s="25">
        <f>I192*7.1%</f>
        <v>3194.9999999999995</v>
      </c>
      <c r="N192" s="25">
        <f>I192*1.1%</f>
        <v>495.00000000000006</v>
      </c>
      <c r="O192" s="25">
        <f>I192*3.04%</f>
        <v>1368</v>
      </c>
      <c r="P192" s="25">
        <f>I192*7.09%</f>
        <v>3190.5</v>
      </c>
      <c r="Q192" s="25">
        <f>+L192+O192</f>
        <v>2659.5</v>
      </c>
      <c r="R192" s="25">
        <f>SUM(J192+K192+L192+O192)</f>
        <v>3832.83</v>
      </c>
      <c r="S192" s="25">
        <f>SUM(M192+N192+P192)</f>
        <v>6880.5</v>
      </c>
      <c r="T192" s="25">
        <f>I192-R192</f>
        <v>41167.17</v>
      </c>
      <c r="U192" s="26" t="s">
        <v>362</v>
      </c>
      <c r="V192" s="27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</row>
    <row r="193" spans="1:110" s="2" customFormat="1" ht="30" customHeight="1" x14ac:dyDescent="0.25">
      <c r="A193" s="48">
        <v>187</v>
      </c>
      <c r="B193" s="23" t="s">
        <v>228</v>
      </c>
      <c r="C193" s="48" t="s">
        <v>288</v>
      </c>
      <c r="D193" s="23" t="s">
        <v>123</v>
      </c>
      <c r="E193" s="23" t="s">
        <v>101</v>
      </c>
      <c r="F193" s="48" t="s">
        <v>271</v>
      </c>
      <c r="G193" s="56" t="s">
        <v>272</v>
      </c>
      <c r="H193" s="56" t="s">
        <v>272</v>
      </c>
      <c r="I193" s="25">
        <v>42000</v>
      </c>
      <c r="J193" s="25">
        <v>724.92</v>
      </c>
      <c r="K193" s="25">
        <v>25</v>
      </c>
      <c r="L193" s="25">
        <f t="shared" si="88"/>
        <v>1205.4000000000001</v>
      </c>
      <c r="M193" s="25">
        <f t="shared" si="206"/>
        <v>2981.9999999999995</v>
      </c>
      <c r="N193" s="25">
        <f t="shared" si="207"/>
        <v>462.00000000000006</v>
      </c>
      <c r="O193" s="25">
        <f t="shared" si="208"/>
        <v>1276.8</v>
      </c>
      <c r="P193" s="25">
        <f t="shared" si="209"/>
        <v>2977.8</v>
      </c>
      <c r="Q193" s="25">
        <f t="shared" si="210"/>
        <v>2482.1999999999998</v>
      </c>
      <c r="R193" s="25">
        <f t="shared" si="211"/>
        <v>3232.12</v>
      </c>
      <c r="S193" s="25">
        <f t="shared" si="212"/>
        <v>6421.7999999999993</v>
      </c>
      <c r="T193" s="25">
        <f t="shared" si="213"/>
        <v>38767.879999999997</v>
      </c>
      <c r="U193" s="26" t="s">
        <v>362</v>
      </c>
      <c r="V193" s="27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</row>
    <row r="194" spans="1:110" s="42" customFormat="1" ht="30" customHeight="1" x14ac:dyDescent="0.25">
      <c r="A194" s="48">
        <v>188</v>
      </c>
      <c r="B194" s="23" t="s">
        <v>425</v>
      </c>
      <c r="C194" s="48" t="s">
        <v>289</v>
      </c>
      <c r="D194" s="23" t="s">
        <v>123</v>
      </c>
      <c r="E194" s="23" t="s">
        <v>105</v>
      </c>
      <c r="F194" s="48" t="s">
        <v>271</v>
      </c>
      <c r="G194" s="56" t="s">
        <v>272</v>
      </c>
      <c r="H194" s="56" t="s">
        <v>272</v>
      </c>
      <c r="I194" s="25">
        <v>40000</v>
      </c>
      <c r="J194" s="25">
        <v>442.65</v>
      </c>
      <c r="K194" s="25">
        <v>25</v>
      </c>
      <c r="L194" s="25">
        <f t="shared" si="88"/>
        <v>1148</v>
      </c>
      <c r="M194" s="25">
        <f t="shared" si="206"/>
        <v>2839.9999999999995</v>
      </c>
      <c r="N194" s="25">
        <f t="shared" si="207"/>
        <v>440.00000000000006</v>
      </c>
      <c r="O194" s="25">
        <f t="shared" si="208"/>
        <v>1216</v>
      </c>
      <c r="P194" s="25">
        <f t="shared" si="209"/>
        <v>2836</v>
      </c>
      <c r="Q194" s="25">
        <f t="shared" si="210"/>
        <v>2364</v>
      </c>
      <c r="R194" s="25">
        <f t="shared" si="211"/>
        <v>2831.65</v>
      </c>
      <c r="S194" s="25">
        <f t="shared" si="212"/>
        <v>6116</v>
      </c>
      <c r="T194" s="25">
        <f t="shared" si="213"/>
        <v>37168.35</v>
      </c>
      <c r="U194" s="26" t="s">
        <v>362</v>
      </c>
      <c r="V194" s="27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</row>
    <row r="195" spans="1:110" s="2" customFormat="1" ht="30" customHeight="1" x14ac:dyDescent="0.25">
      <c r="A195" s="48">
        <v>189</v>
      </c>
      <c r="B195" s="23" t="s">
        <v>126</v>
      </c>
      <c r="C195" s="48" t="s">
        <v>289</v>
      </c>
      <c r="D195" s="23" t="s">
        <v>125</v>
      </c>
      <c r="E195" s="23" t="s">
        <v>1</v>
      </c>
      <c r="F195" s="48" t="s">
        <v>271</v>
      </c>
      <c r="G195" s="56" t="s">
        <v>272</v>
      </c>
      <c r="H195" s="56" t="s">
        <v>272</v>
      </c>
      <c r="I195" s="25">
        <v>50000</v>
      </c>
      <c r="J195" s="25">
        <v>1854</v>
      </c>
      <c r="K195" s="25">
        <v>25</v>
      </c>
      <c r="L195" s="25">
        <f t="shared" ref="L195:L253" si="214">I195*2.87%</f>
        <v>1435</v>
      </c>
      <c r="M195" s="25">
        <f t="shared" si="206"/>
        <v>3549.9999999999995</v>
      </c>
      <c r="N195" s="25">
        <f t="shared" si="207"/>
        <v>550</v>
      </c>
      <c r="O195" s="25">
        <f t="shared" si="208"/>
        <v>1520</v>
      </c>
      <c r="P195" s="25">
        <f t="shared" si="209"/>
        <v>3545.0000000000005</v>
      </c>
      <c r="Q195" s="25">
        <f t="shared" si="210"/>
        <v>2955</v>
      </c>
      <c r="R195" s="25">
        <f t="shared" si="211"/>
        <v>4834</v>
      </c>
      <c r="S195" s="25">
        <f t="shared" si="212"/>
        <v>7645</v>
      </c>
      <c r="T195" s="25">
        <f t="shared" si="213"/>
        <v>45166</v>
      </c>
      <c r="U195" s="26" t="s">
        <v>362</v>
      </c>
      <c r="V195" s="27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</row>
    <row r="196" spans="1:110" s="2" customFormat="1" ht="30" customHeight="1" x14ac:dyDescent="0.25">
      <c r="A196" s="48">
        <v>190</v>
      </c>
      <c r="B196" s="23" t="s">
        <v>229</v>
      </c>
      <c r="C196" s="48" t="s">
        <v>288</v>
      </c>
      <c r="D196" s="23" t="s">
        <v>125</v>
      </c>
      <c r="E196" s="23" t="s">
        <v>101</v>
      </c>
      <c r="F196" s="48" t="s">
        <v>271</v>
      </c>
      <c r="G196" s="56" t="s">
        <v>272</v>
      </c>
      <c r="H196" s="56" t="s">
        <v>272</v>
      </c>
      <c r="I196" s="25">
        <v>42000</v>
      </c>
      <c r="J196" s="25">
        <v>724.92</v>
      </c>
      <c r="K196" s="25">
        <v>25</v>
      </c>
      <c r="L196" s="25">
        <f t="shared" si="214"/>
        <v>1205.4000000000001</v>
      </c>
      <c r="M196" s="25">
        <f t="shared" si="206"/>
        <v>2981.9999999999995</v>
      </c>
      <c r="N196" s="25">
        <f t="shared" si="207"/>
        <v>462.00000000000006</v>
      </c>
      <c r="O196" s="25">
        <f t="shared" si="208"/>
        <v>1276.8</v>
      </c>
      <c r="P196" s="25">
        <f t="shared" si="209"/>
        <v>2977.8</v>
      </c>
      <c r="Q196" s="25">
        <f t="shared" si="210"/>
        <v>2482.1999999999998</v>
      </c>
      <c r="R196" s="25">
        <f t="shared" si="211"/>
        <v>3232.12</v>
      </c>
      <c r="S196" s="25">
        <f t="shared" si="212"/>
        <v>6421.7999999999993</v>
      </c>
      <c r="T196" s="25">
        <f t="shared" si="213"/>
        <v>38767.879999999997</v>
      </c>
      <c r="U196" s="26" t="s">
        <v>362</v>
      </c>
      <c r="V196" s="27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</row>
    <row r="197" spans="1:110" s="2" customFormat="1" ht="30" customHeight="1" x14ac:dyDescent="0.25">
      <c r="A197" s="48">
        <v>191</v>
      </c>
      <c r="B197" s="23" t="s">
        <v>267</v>
      </c>
      <c r="C197" s="48" t="s">
        <v>289</v>
      </c>
      <c r="D197" s="23" t="s">
        <v>125</v>
      </c>
      <c r="E197" s="23" t="s">
        <v>101</v>
      </c>
      <c r="F197" s="48" t="s">
        <v>271</v>
      </c>
      <c r="G197" s="56" t="s">
        <v>272</v>
      </c>
      <c r="H197" s="56" t="s">
        <v>272</v>
      </c>
      <c r="I197" s="25">
        <v>42000</v>
      </c>
      <c r="J197" s="25">
        <v>724.92</v>
      </c>
      <c r="K197" s="25">
        <v>25</v>
      </c>
      <c r="L197" s="25">
        <f t="shared" si="214"/>
        <v>1205.4000000000001</v>
      </c>
      <c r="M197" s="25">
        <f t="shared" si="206"/>
        <v>2981.9999999999995</v>
      </c>
      <c r="N197" s="25">
        <f t="shared" si="207"/>
        <v>462.00000000000006</v>
      </c>
      <c r="O197" s="25">
        <f t="shared" si="208"/>
        <v>1276.8</v>
      </c>
      <c r="P197" s="25">
        <f t="shared" si="209"/>
        <v>2977.8</v>
      </c>
      <c r="Q197" s="25">
        <f t="shared" si="210"/>
        <v>2482.1999999999998</v>
      </c>
      <c r="R197" s="25">
        <f t="shared" si="211"/>
        <v>3232.12</v>
      </c>
      <c r="S197" s="25">
        <f t="shared" si="212"/>
        <v>6421.7999999999993</v>
      </c>
      <c r="T197" s="25">
        <f t="shared" si="213"/>
        <v>38767.879999999997</v>
      </c>
      <c r="U197" s="26" t="s">
        <v>362</v>
      </c>
      <c r="V197" s="27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</row>
    <row r="198" spans="1:110" s="2" customFormat="1" ht="30" customHeight="1" x14ac:dyDescent="0.25">
      <c r="A198" s="48">
        <v>192</v>
      </c>
      <c r="B198" s="23" t="s">
        <v>230</v>
      </c>
      <c r="C198" s="48" t="s">
        <v>289</v>
      </c>
      <c r="D198" s="23" t="s">
        <v>231</v>
      </c>
      <c r="E198" s="23" t="s">
        <v>101</v>
      </c>
      <c r="F198" s="48" t="s">
        <v>271</v>
      </c>
      <c r="G198" s="56" t="s">
        <v>272</v>
      </c>
      <c r="H198" s="56" t="s">
        <v>272</v>
      </c>
      <c r="I198" s="25">
        <v>42000</v>
      </c>
      <c r="J198" s="25">
        <v>724.92</v>
      </c>
      <c r="K198" s="25">
        <v>25</v>
      </c>
      <c r="L198" s="25">
        <f t="shared" si="214"/>
        <v>1205.4000000000001</v>
      </c>
      <c r="M198" s="25">
        <f t="shared" ref="M198:M199" si="215">I198*7.1%</f>
        <v>2981.9999999999995</v>
      </c>
      <c r="N198" s="25">
        <f t="shared" ref="N198:N199" si="216">I198*1.1%</f>
        <v>462.00000000000006</v>
      </c>
      <c r="O198" s="25">
        <f t="shared" ref="O198:O199" si="217">I198*3.04%</f>
        <v>1276.8</v>
      </c>
      <c r="P198" s="25">
        <f t="shared" ref="P198:P199" si="218">I198*7.09%</f>
        <v>2977.8</v>
      </c>
      <c r="Q198" s="25">
        <f t="shared" ref="Q198:Q199" si="219">+L198+O198</f>
        <v>2482.1999999999998</v>
      </c>
      <c r="R198" s="25">
        <f t="shared" ref="R198" si="220">SUM(J198+K198+L198+O198)</f>
        <v>3232.12</v>
      </c>
      <c r="S198" s="25">
        <f t="shared" ref="S198:S199" si="221">SUM(M198+N198+P198)</f>
        <v>6421.7999999999993</v>
      </c>
      <c r="T198" s="25">
        <f t="shared" ref="T198" si="222">I198-R198</f>
        <v>38767.879999999997</v>
      </c>
      <c r="U198" s="26" t="s">
        <v>362</v>
      </c>
      <c r="V198" s="27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</row>
    <row r="199" spans="1:110" s="2" customFormat="1" ht="30" customHeight="1" x14ac:dyDescent="0.25">
      <c r="A199" s="48">
        <v>193</v>
      </c>
      <c r="B199" s="23" t="s">
        <v>412</v>
      </c>
      <c r="C199" s="48" t="s">
        <v>289</v>
      </c>
      <c r="D199" s="23" t="s">
        <v>181</v>
      </c>
      <c r="E199" s="23" t="s">
        <v>105</v>
      </c>
      <c r="F199" s="48" t="s">
        <v>271</v>
      </c>
      <c r="G199" s="56" t="s">
        <v>272</v>
      </c>
      <c r="H199" s="56" t="s">
        <v>272</v>
      </c>
      <c r="I199" s="25">
        <v>40000</v>
      </c>
      <c r="J199" s="25">
        <v>442.65</v>
      </c>
      <c r="K199" s="25">
        <v>25</v>
      </c>
      <c r="L199" s="25">
        <f t="shared" si="214"/>
        <v>1148</v>
      </c>
      <c r="M199" s="25">
        <f t="shared" si="215"/>
        <v>2839.9999999999995</v>
      </c>
      <c r="N199" s="25">
        <f t="shared" si="216"/>
        <v>440.00000000000006</v>
      </c>
      <c r="O199" s="25">
        <f t="shared" si="217"/>
        <v>1216</v>
      </c>
      <c r="P199" s="25">
        <f t="shared" si="218"/>
        <v>2836</v>
      </c>
      <c r="Q199" s="25">
        <f t="shared" si="219"/>
        <v>2364</v>
      </c>
      <c r="R199" s="25">
        <f t="shared" si="211"/>
        <v>2831.65</v>
      </c>
      <c r="S199" s="25">
        <f t="shared" si="221"/>
        <v>6116</v>
      </c>
      <c r="T199" s="25">
        <f t="shared" si="213"/>
        <v>37168.35</v>
      </c>
      <c r="U199" s="26" t="s">
        <v>362</v>
      </c>
      <c r="V199" s="27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</row>
    <row r="200" spans="1:110" s="2" customFormat="1" ht="30" customHeight="1" x14ac:dyDescent="0.25">
      <c r="A200" s="48">
        <v>194</v>
      </c>
      <c r="B200" s="23" t="s">
        <v>232</v>
      </c>
      <c r="C200" s="48" t="s">
        <v>288</v>
      </c>
      <c r="D200" s="23" t="s">
        <v>181</v>
      </c>
      <c r="E200" s="23" t="s">
        <v>101</v>
      </c>
      <c r="F200" s="48" t="s">
        <v>271</v>
      </c>
      <c r="G200" s="56" t="s">
        <v>272</v>
      </c>
      <c r="H200" s="56" t="s">
        <v>272</v>
      </c>
      <c r="I200" s="25">
        <v>42000</v>
      </c>
      <c r="J200" s="25">
        <v>724.92</v>
      </c>
      <c r="K200" s="25">
        <v>25</v>
      </c>
      <c r="L200" s="25">
        <f t="shared" si="214"/>
        <v>1205.4000000000001</v>
      </c>
      <c r="M200" s="25">
        <f t="shared" ref="M200:M202" si="223">I200*7.1%</f>
        <v>2981.9999999999995</v>
      </c>
      <c r="N200" s="25">
        <f t="shared" ref="N200:N202" si="224">I200*1.1%</f>
        <v>462.00000000000006</v>
      </c>
      <c r="O200" s="25">
        <f t="shared" ref="O200:O202" si="225">I200*3.04%</f>
        <v>1276.8</v>
      </c>
      <c r="P200" s="25">
        <f t="shared" ref="P200:P202" si="226">I200*7.09%</f>
        <v>2977.8</v>
      </c>
      <c r="Q200" s="25">
        <f t="shared" ref="Q200:Q202" si="227">+L200+O200</f>
        <v>2482.1999999999998</v>
      </c>
      <c r="R200" s="25">
        <f t="shared" ref="R200:R202" si="228">SUM(J200+K200+L200+O200)</f>
        <v>3232.12</v>
      </c>
      <c r="S200" s="25">
        <f t="shared" ref="S200:S202" si="229">SUM(M200+N200+P200)</f>
        <v>6421.7999999999993</v>
      </c>
      <c r="T200" s="25">
        <f t="shared" ref="T200:T202" si="230">I200-R200</f>
        <v>38767.879999999997</v>
      </c>
      <c r="U200" s="26" t="s">
        <v>362</v>
      </c>
      <c r="V200" s="27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</row>
    <row r="201" spans="1:110" s="2" customFormat="1" ht="30" customHeight="1" x14ac:dyDescent="0.25">
      <c r="A201" s="48">
        <v>195</v>
      </c>
      <c r="B201" s="23" t="s">
        <v>294</v>
      </c>
      <c r="C201" s="48" t="s">
        <v>289</v>
      </c>
      <c r="D201" s="23" t="s">
        <v>181</v>
      </c>
      <c r="E201" s="23" t="s">
        <v>285</v>
      </c>
      <c r="F201" s="48" t="s">
        <v>271</v>
      </c>
      <c r="G201" s="56" t="s">
        <v>272</v>
      </c>
      <c r="H201" s="56" t="s">
        <v>272</v>
      </c>
      <c r="I201" s="25">
        <v>40000</v>
      </c>
      <c r="J201" s="25">
        <v>442.65</v>
      </c>
      <c r="K201" s="25">
        <v>25</v>
      </c>
      <c r="L201" s="25">
        <f t="shared" si="214"/>
        <v>1148</v>
      </c>
      <c r="M201" s="25">
        <f t="shared" si="223"/>
        <v>2839.9999999999995</v>
      </c>
      <c r="N201" s="25">
        <f t="shared" si="224"/>
        <v>440.00000000000006</v>
      </c>
      <c r="O201" s="25">
        <f t="shared" si="225"/>
        <v>1216</v>
      </c>
      <c r="P201" s="25">
        <f t="shared" si="226"/>
        <v>2836</v>
      </c>
      <c r="Q201" s="25">
        <f t="shared" si="227"/>
        <v>2364</v>
      </c>
      <c r="R201" s="25">
        <f t="shared" si="228"/>
        <v>2831.65</v>
      </c>
      <c r="S201" s="25">
        <f t="shared" si="229"/>
        <v>6116</v>
      </c>
      <c r="T201" s="25">
        <f t="shared" si="230"/>
        <v>37168.35</v>
      </c>
      <c r="U201" s="26" t="s">
        <v>362</v>
      </c>
      <c r="V201" s="27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</row>
    <row r="202" spans="1:110" s="2" customFormat="1" ht="30" customHeight="1" x14ac:dyDescent="0.25">
      <c r="A202" s="48">
        <v>196</v>
      </c>
      <c r="B202" s="23" t="s">
        <v>351</v>
      </c>
      <c r="C202" s="48" t="s">
        <v>289</v>
      </c>
      <c r="D202" s="23" t="s">
        <v>181</v>
      </c>
      <c r="E202" s="23" t="s">
        <v>74</v>
      </c>
      <c r="F202" s="48" t="s">
        <v>271</v>
      </c>
      <c r="G202" s="56" t="s">
        <v>272</v>
      </c>
      <c r="H202" s="56" t="s">
        <v>272</v>
      </c>
      <c r="I202" s="25">
        <v>61000</v>
      </c>
      <c r="J202" s="25">
        <v>3674.86</v>
      </c>
      <c r="K202" s="25">
        <v>25</v>
      </c>
      <c r="L202" s="25">
        <f t="shared" si="214"/>
        <v>1750.7</v>
      </c>
      <c r="M202" s="25">
        <f t="shared" si="223"/>
        <v>4331</v>
      </c>
      <c r="N202" s="25">
        <f t="shared" si="224"/>
        <v>671.00000000000011</v>
      </c>
      <c r="O202" s="25">
        <f t="shared" si="225"/>
        <v>1854.4</v>
      </c>
      <c r="P202" s="25">
        <f t="shared" si="226"/>
        <v>4324.9000000000005</v>
      </c>
      <c r="Q202" s="25">
        <f t="shared" si="227"/>
        <v>3605.1000000000004</v>
      </c>
      <c r="R202" s="25">
        <f t="shared" si="228"/>
        <v>7304.9600000000009</v>
      </c>
      <c r="S202" s="25">
        <f t="shared" si="229"/>
        <v>9326.9000000000015</v>
      </c>
      <c r="T202" s="25">
        <f t="shared" si="230"/>
        <v>53695.040000000001</v>
      </c>
      <c r="U202" s="26" t="s">
        <v>362</v>
      </c>
      <c r="V202" s="27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</row>
    <row r="203" spans="1:110" s="2" customFormat="1" ht="30" customHeight="1" x14ac:dyDescent="0.25">
      <c r="A203" s="48">
        <v>197</v>
      </c>
      <c r="B203" s="23" t="s">
        <v>127</v>
      </c>
      <c r="C203" s="48" t="s">
        <v>289</v>
      </c>
      <c r="D203" s="23" t="s">
        <v>128</v>
      </c>
      <c r="E203" s="23" t="s">
        <v>1</v>
      </c>
      <c r="F203" s="48" t="s">
        <v>271</v>
      </c>
      <c r="G203" s="56" t="s">
        <v>272</v>
      </c>
      <c r="H203" s="56" t="s">
        <v>272</v>
      </c>
      <c r="I203" s="25">
        <v>50000</v>
      </c>
      <c r="J203" s="25">
        <v>1854</v>
      </c>
      <c r="K203" s="25">
        <v>25</v>
      </c>
      <c r="L203" s="25">
        <f t="shared" si="214"/>
        <v>1435</v>
      </c>
      <c r="M203" s="25">
        <f t="shared" ref="M203:M231" si="231">I203*7.1%</f>
        <v>3549.9999999999995</v>
      </c>
      <c r="N203" s="25">
        <f t="shared" ref="N203:N226" si="232">I203*1.1%</f>
        <v>550</v>
      </c>
      <c r="O203" s="25">
        <f t="shared" ref="O203:O226" si="233">I203*3.04%</f>
        <v>1520</v>
      </c>
      <c r="P203" s="25">
        <f t="shared" ref="P203:P226" si="234">I203*7.09%</f>
        <v>3545.0000000000005</v>
      </c>
      <c r="Q203" s="25">
        <f t="shared" ref="Q203:Q226" si="235">+L203+O203</f>
        <v>2955</v>
      </c>
      <c r="R203" s="25">
        <f t="shared" ref="R203:R226" si="236">SUM(J203+K203+L203+O203)</f>
        <v>4834</v>
      </c>
      <c r="S203" s="25">
        <f t="shared" ref="S203:S226" si="237">SUM(M203+N203+P203)</f>
        <v>7645</v>
      </c>
      <c r="T203" s="25">
        <f t="shared" ref="T203:T226" si="238">I203-R203</f>
        <v>45166</v>
      </c>
      <c r="U203" s="26" t="s">
        <v>362</v>
      </c>
      <c r="V203" s="27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</row>
    <row r="204" spans="1:110" s="2" customFormat="1" ht="30" customHeight="1" x14ac:dyDescent="0.25">
      <c r="A204" s="48">
        <v>198</v>
      </c>
      <c r="B204" s="23" t="s">
        <v>182</v>
      </c>
      <c r="C204" s="48" t="s">
        <v>288</v>
      </c>
      <c r="D204" s="23" t="s">
        <v>128</v>
      </c>
      <c r="E204" s="23" t="s">
        <v>105</v>
      </c>
      <c r="F204" s="48" t="s">
        <v>271</v>
      </c>
      <c r="G204" s="56" t="s">
        <v>272</v>
      </c>
      <c r="H204" s="56" t="s">
        <v>272</v>
      </c>
      <c r="I204" s="25">
        <v>45000</v>
      </c>
      <c r="J204" s="25">
        <v>1148.33</v>
      </c>
      <c r="K204" s="25">
        <v>25</v>
      </c>
      <c r="L204" s="25">
        <f t="shared" si="214"/>
        <v>1291.5</v>
      </c>
      <c r="M204" s="25">
        <f t="shared" si="231"/>
        <v>3194.9999999999995</v>
      </c>
      <c r="N204" s="25">
        <f t="shared" si="232"/>
        <v>495.00000000000006</v>
      </c>
      <c r="O204" s="25">
        <f t="shared" si="233"/>
        <v>1368</v>
      </c>
      <c r="P204" s="25">
        <f t="shared" si="234"/>
        <v>3190.5</v>
      </c>
      <c r="Q204" s="25">
        <f t="shared" si="235"/>
        <v>2659.5</v>
      </c>
      <c r="R204" s="25">
        <f t="shared" si="236"/>
        <v>3832.83</v>
      </c>
      <c r="S204" s="25">
        <f t="shared" si="237"/>
        <v>6880.5</v>
      </c>
      <c r="T204" s="25">
        <f t="shared" si="238"/>
        <v>41167.17</v>
      </c>
      <c r="U204" s="26" t="s">
        <v>362</v>
      </c>
      <c r="V204" s="27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</row>
    <row r="205" spans="1:110" s="42" customFormat="1" ht="30" customHeight="1" x14ac:dyDescent="0.25">
      <c r="A205" s="48">
        <v>199</v>
      </c>
      <c r="B205" s="23" t="s">
        <v>421</v>
      </c>
      <c r="C205" s="48" t="s">
        <v>288</v>
      </c>
      <c r="D205" s="23" t="s">
        <v>128</v>
      </c>
      <c r="E205" s="23" t="s">
        <v>105</v>
      </c>
      <c r="F205" s="48" t="s">
        <v>271</v>
      </c>
      <c r="G205" s="56" t="s">
        <v>272</v>
      </c>
      <c r="H205" s="56" t="s">
        <v>272</v>
      </c>
      <c r="I205" s="25">
        <v>40000</v>
      </c>
      <c r="J205" s="25">
        <v>442.65</v>
      </c>
      <c r="K205" s="25">
        <v>25</v>
      </c>
      <c r="L205" s="25">
        <f t="shared" si="214"/>
        <v>1148</v>
      </c>
      <c r="M205" s="25">
        <f t="shared" si="231"/>
        <v>2839.9999999999995</v>
      </c>
      <c r="N205" s="25">
        <f t="shared" si="232"/>
        <v>440.00000000000006</v>
      </c>
      <c r="O205" s="25">
        <f t="shared" si="233"/>
        <v>1216</v>
      </c>
      <c r="P205" s="25">
        <f t="shared" si="234"/>
        <v>2836</v>
      </c>
      <c r="Q205" s="25">
        <f t="shared" si="235"/>
        <v>2364</v>
      </c>
      <c r="R205" s="25">
        <f t="shared" si="236"/>
        <v>2831.65</v>
      </c>
      <c r="S205" s="25">
        <f t="shared" si="237"/>
        <v>6116</v>
      </c>
      <c r="T205" s="25">
        <f t="shared" si="238"/>
        <v>37168.35</v>
      </c>
      <c r="U205" s="26" t="s">
        <v>362</v>
      </c>
      <c r="V205" s="27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</row>
    <row r="206" spans="1:110" s="2" customFormat="1" ht="30" customHeight="1" x14ac:dyDescent="0.25">
      <c r="A206" s="48">
        <v>200</v>
      </c>
      <c r="B206" s="23" t="s">
        <v>130</v>
      </c>
      <c r="C206" s="48" t="s">
        <v>288</v>
      </c>
      <c r="D206" s="23" t="s">
        <v>129</v>
      </c>
      <c r="E206" s="23" t="s">
        <v>1</v>
      </c>
      <c r="F206" s="48" t="s">
        <v>271</v>
      </c>
      <c r="G206" s="56" t="s">
        <v>272</v>
      </c>
      <c r="H206" s="56" t="s">
        <v>272</v>
      </c>
      <c r="I206" s="25">
        <v>50000</v>
      </c>
      <c r="J206" s="25">
        <v>1854</v>
      </c>
      <c r="K206" s="25">
        <v>25</v>
      </c>
      <c r="L206" s="25">
        <f t="shared" si="214"/>
        <v>1435</v>
      </c>
      <c r="M206" s="25">
        <f t="shared" si="231"/>
        <v>3549.9999999999995</v>
      </c>
      <c r="N206" s="25">
        <f t="shared" si="232"/>
        <v>550</v>
      </c>
      <c r="O206" s="25">
        <f t="shared" si="233"/>
        <v>1520</v>
      </c>
      <c r="P206" s="25">
        <f t="shared" si="234"/>
        <v>3545.0000000000005</v>
      </c>
      <c r="Q206" s="25">
        <f t="shared" si="235"/>
        <v>2955</v>
      </c>
      <c r="R206" s="25">
        <f t="shared" si="236"/>
        <v>4834</v>
      </c>
      <c r="S206" s="25">
        <f t="shared" si="237"/>
        <v>7645</v>
      </c>
      <c r="T206" s="25">
        <f t="shared" si="238"/>
        <v>45166</v>
      </c>
      <c r="U206" s="26" t="s">
        <v>362</v>
      </c>
      <c r="V206" s="27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</row>
    <row r="207" spans="1:110" s="2" customFormat="1" ht="30" customHeight="1" x14ac:dyDescent="0.25">
      <c r="A207" s="48">
        <v>201</v>
      </c>
      <c r="B207" s="23" t="s">
        <v>183</v>
      </c>
      <c r="C207" s="48" t="s">
        <v>288</v>
      </c>
      <c r="D207" s="23" t="s">
        <v>129</v>
      </c>
      <c r="E207" s="23" t="s">
        <v>105</v>
      </c>
      <c r="F207" s="48" t="s">
        <v>271</v>
      </c>
      <c r="G207" s="56" t="s">
        <v>272</v>
      </c>
      <c r="H207" s="56" t="s">
        <v>272</v>
      </c>
      <c r="I207" s="25">
        <v>45000</v>
      </c>
      <c r="J207" s="25">
        <v>1148.33</v>
      </c>
      <c r="K207" s="25">
        <v>25</v>
      </c>
      <c r="L207" s="25">
        <f t="shared" si="214"/>
        <v>1291.5</v>
      </c>
      <c r="M207" s="25">
        <f t="shared" si="231"/>
        <v>3194.9999999999995</v>
      </c>
      <c r="N207" s="25">
        <f t="shared" si="232"/>
        <v>495.00000000000006</v>
      </c>
      <c r="O207" s="25">
        <f t="shared" si="233"/>
        <v>1368</v>
      </c>
      <c r="P207" s="25">
        <f t="shared" si="234"/>
        <v>3190.5</v>
      </c>
      <c r="Q207" s="25">
        <f t="shared" si="235"/>
        <v>2659.5</v>
      </c>
      <c r="R207" s="25">
        <f t="shared" si="236"/>
        <v>3832.83</v>
      </c>
      <c r="S207" s="25">
        <f t="shared" si="237"/>
        <v>6880.5</v>
      </c>
      <c r="T207" s="25">
        <f t="shared" si="238"/>
        <v>41167.17</v>
      </c>
      <c r="U207" s="26" t="s">
        <v>362</v>
      </c>
      <c r="V207" s="27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</row>
    <row r="208" spans="1:110" s="2" customFormat="1" ht="30" customHeight="1" x14ac:dyDescent="0.25">
      <c r="A208" s="48">
        <v>202</v>
      </c>
      <c r="B208" s="23" t="s">
        <v>233</v>
      </c>
      <c r="C208" s="48" t="s">
        <v>288</v>
      </c>
      <c r="D208" s="24" t="s">
        <v>129</v>
      </c>
      <c r="E208" s="23" t="s">
        <v>101</v>
      </c>
      <c r="F208" s="48" t="s">
        <v>271</v>
      </c>
      <c r="G208" s="56" t="s">
        <v>272</v>
      </c>
      <c r="H208" s="56" t="s">
        <v>272</v>
      </c>
      <c r="I208" s="25">
        <v>42000</v>
      </c>
      <c r="J208" s="25">
        <v>724.92</v>
      </c>
      <c r="K208" s="25">
        <v>25</v>
      </c>
      <c r="L208" s="25">
        <f t="shared" si="214"/>
        <v>1205.4000000000001</v>
      </c>
      <c r="M208" s="25">
        <f t="shared" si="231"/>
        <v>2981.9999999999995</v>
      </c>
      <c r="N208" s="25">
        <f t="shared" si="232"/>
        <v>462.00000000000006</v>
      </c>
      <c r="O208" s="25">
        <f t="shared" si="233"/>
        <v>1276.8</v>
      </c>
      <c r="P208" s="25">
        <f t="shared" si="234"/>
        <v>2977.8</v>
      </c>
      <c r="Q208" s="25">
        <f t="shared" si="235"/>
        <v>2482.1999999999998</v>
      </c>
      <c r="R208" s="25">
        <f t="shared" si="236"/>
        <v>3232.12</v>
      </c>
      <c r="S208" s="25">
        <f t="shared" si="237"/>
        <v>6421.7999999999993</v>
      </c>
      <c r="T208" s="25">
        <f t="shared" si="238"/>
        <v>38767.879999999997</v>
      </c>
      <c r="U208" s="26" t="s">
        <v>362</v>
      </c>
      <c r="V208" s="27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</row>
    <row r="209" spans="1:110" s="2" customFormat="1" ht="30" customHeight="1" x14ac:dyDescent="0.25">
      <c r="A209" s="48">
        <v>203</v>
      </c>
      <c r="B209" s="23" t="s">
        <v>235</v>
      </c>
      <c r="C209" s="48" t="s">
        <v>288</v>
      </c>
      <c r="D209" s="24" t="s">
        <v>234</v>
      </c>
      <c r="E209" s="23" t="s">
        <v>101</v>
      </c>
      <c r="F209" s="48" t="s">
        <v>271</v>
      </c>
      <c r="G209" s="56" t="s">
        <v>272</v>
      </c>
      <c r="H209" s="56" t="s">
        <v>272</v>
      </c>
      <c r="I209" s="25">
        <v>42000</v>
      </c>
      <c r="J209" s="25">
        <v>724.92</v>
      </c>
      <c r="K209" s="25">
        <v>25</v>
      </c>
      <c r="L209" s="25">
        <f t="shared" si="214"/>
        <v>1205.4000000000001</v>
      </c>
      <c r="M209" s="25">
        <f t="shared" si="231"/>
        <v>2981.9999999999995</v>
      </c>
      <c r="N209" s="25">
        <f t="shared" si="232"/>
        <v>462.00000000000006</v>
      </c>
      <c r="O209" s="25">
        <f t="shared" si="233"/>
        <v>1276.8</v>
      </c>
      <c r="P209" s="25">
        <f t="shared" si="234"/>
        <v>2977.8</v>
      </c>
      <c r="Q209" s="25">
        <f t="shared" si="235"/>
        <v>2482.1999999999998</v>
      </c>
      <c r="R209" s="25">
        <f t="shared" si="236"/>
        <v>3232.12</v>
      </c>
      <c r="S209" s="25">
        <f t="shared" si="237"/>
        <v>6421.7999999999993</v>
      </c>
      <c r="T209" s="25">
        <f t="shared" si="238"/>
        <v>38767.879999999997</v>
      </c>
      <c r="U209" s="26" t="s">
        <v>362</v>
      </c>
      <c r="V209" s="27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</row>
    <row r="210" spans="1:110" s="2" customFormat="1" ht="30" customHeight="1" x14ac:dyDescent="0.25">
      <c r="A210" s="48">
        <v>204</v>
      </c>
      <c r="B210" s="23" t="s">
        <v>184</v>
      </c>
      <c r="C210" s="48" t="s">
        <v>288</v>
      </c>
      <c r="D210" s="23" t="s">
        <v>131</v>
      </c>
      <c r="E210" s="23" t="s">
        <v>105</v>
      </c>
      <c r="F210" s="48" t="s">
        <v>271</v>
      </c>
      <c r="G210" s="56" t="s">
        <v>272</v>
      </c>
      <c r="H210" s="56" t="s">
        <v>272</v>
      </c>
      <c r="I210" s="25">
        <v>45000</v>
      </c>
      <c r="J210" s="25">
        <v>1148.33</v>
      </c>
      <c r="K210" s="25">
        <v>25</v>
      </c>
      <c r="L210" s="25">
        <f t="shared" si="214"/>
        <v>1291.5</v>
      </c>
      <c r="M210" s="25">
        <f t="shared" si="231"/>
        <v>3194.9999999999995</v>
      </c>
      <c r="N210" s="25">
        <f t="shared" si="232"/>
        <v>495.00000000000006</v>
      </c>
      <c r="O210" s="25">
        <f t="shared" si="233"/>
        <v>1368</v>
      </c>
      <c r="P210" s="25">
        <f t="shared" si="234"/>
        <v>3190.5</v>
      </c>
      <c r="Q210" s="25">
        <f t="shared" si="235"/>
        <v>2659.5</v>
      </c>
      <c r="R210" s="25">
        <f t="shared" si="236"/>
        <v>3832.83</v>
      </c>
      <c r="S210" s="25">
        <f t="shared" si="237"/>
        <v>6880.5</v>
      </c>
      <c r="T210" s="25">
        <f t="shared" si="238"/>
        <v>41167.17</v>
      </c>
      <c r="U210" s="26" t="s">
        <v>362</v>
      </c>
      <c r="V210" s="27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</row>
    <row r="211" spans="1:110" s="2" customFormat="1" ht="30" customHeight="1" x14ac:dyDescent="0.25">
      <c r="A211" s="48">
        <v>205</v>
      </c>
      <c r="B211" s="23" t="s">
        <v>132</v>
      </c>
      <c r="C211" s="48" t="s">
        <v>289</v>
      </c>
      <c r="D211" s="23" t="s">
        <v>131</v>
      </c>
      <c r="E211" s="23" t="s">
        <v>15</v>
      </c>
      <c r="F211" s="48" t="s">
        <v>271</v>
      </c>
      <c r="G211" s="56" t="s">
        <v>272</v>
      </c>
      <c r="H211" s="56" t="s">
        <v>272</v>
      </c>
      <c r="I211" s="25">
        <v>50000</v>
      </c>
      <c r="J211" s="25">
        <v>1854</v>
      </c>
      <c r="K211" s="25">
        <v>25</v>
      </c>
      <c r="L211" s="25">
        <f t="shared" si="214"/>
        <v>1435</v>
      </c>
      <c r="M211" s="25">
        <f t="shared" si="231"/>
        <v>3549.9999999999995</v>
      </c>
      <c r="N211" s="25">
        <f t="shared" si="232"/>
        <v>550</v>
      </c>
      <c r="O211" s="25">
        <f t="shared" si="233"/>
        <v>1520</v>
      </c>
      <c r="P211" s="25">
        <f t="shared" si="234"/>
        <v>3545.0000000000005</v>
      </c>
      <c r="Q211" s="25">
        <f t="shared" si="235"/>
        <v>2955</v>
      </c>
      <c r="R211" s="25">
        <f t="shared" si="236"/>
        <v>4834</v>
      </c>
      <c r="S211" s="25">
        <f t="shared" si="237"/>
        <v>7645</v>
      </c>
      <c r="T211" s="25">
        <f t="shared" si="238"/>
        <v>45166</v>
      </c>
      <c r="U211" s="26" t="s">
        <v>362</v>
      </c>
      <c r="V211" s="27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</row>
    <row r="212" spans="1:110" s="2" customFormat="1" ht="30" customHeight="1" x14ac:dyDescent="0.25">
      <c r="A212" s="48">
        <v>206</v>
      </c>
      <c r="B212" s="23" t="s">
        <v>185</v>
      </c>
      <c r="C212" s="48" t="s">
        <v>288</v>
      </c>
      <c r="D212" s="23" t="s">
        <v>131</v>
      </c>
      <c r="E212" s="23" t="s">
        <v>101</v>
      </c>
      <c r="F212" s="48" t="s">
        <v>271</v>
      </c>
      <c r="G212" s="56" t="s">
        <v>272</v>
      </c>
      <c r="H212" s="56" t="s">
        <v>272</v>
      </c>
      <c r="I212" s="25">
        <v>27000</v>
      </c>
      <c r="J212" s="25">
        <v>0</v>
      </c>
      <c r="K212" s="25">
        <v>25</v>
      </c>
      <c r="L212" s="25">
        <f t="shared" si="214"/>
        <v>774.9</v>
      </c>
      <c r="M212" s="25">
        <f t="shared" si="231"/>
        <v>1916.9999999999998</v>
      </c>
      <c r="N212" s="25">
        <f t="shared" si="232"/>
        <v>297.00000000000006</v>
      </c>
      <c r="O212" s="25">
        <f t="shared" si="233"/>
        <v>820.8</v>
      </c>
      <c r="P212" s="25">
        <f t="shared" si="234"/>
        <v>1914.3000000000002</v>
      </c>
      <c r="Q212" s="25">
        <f t="shared" si="235"/>
        <v>1595.6999999999998</v>
      </c>
      <c r="R212" s="25">
        <f t="shared" si="236"/>
        <v>1620.6999999999998</v>
      </c>
      <c r="S212" s="25">
        <f t="shared" si="237"/>
        <v>4128.3</v>
      </c>
      <c r="T212" s="25">
        <f t="shared" si="238"/>
        <v>25379.3</v>
      </c>
      <c r="U212" s="26" t="s">
        <v>362</v>
      </c>
      <c r="V212" s="27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</row>
    <row r="213" spans="1:110" s="2" customFormat="1" ht="30" customHeight="1" x14ac:dyDescent="0.25">
      <c r="A213" s="48">
        <v>207</v>
      </c>
      <c r="B213" s="23" t="s">
        <v>236</v>
      </c>
      <c r="C213" s="48" t="s">
        <v>288</v>
      </c>
      <c r="D213" s="23" t="s">
        <v>131</v>
      </c>
      <c r="E213" s="23" t="s">
        <v>15</v>
      </c>
      <c r="F213" s="48" t="s">
        <v>271</v>
      </c>
      <c r="G213" s="56" t="s">
        <v>272</v>
      </c>
      <c r="H213" s="56" t="s">
        <v>272</v>
      </c>
      <c r="I213" s="25">
        <v>50000</v>
      </c>
      <c r="J213" s="25">
        <v>1854</v>
      </c>
      <c r="K213" s="25">
        <v>25</v>
      </c>
      <c r="L213" s="25">
        <f t="shared" si="214"/>
        <v>1435</v>
      </c>
      <c r="M213" s="25">
        <f t="shared" si="231"/>
        <v>3549.9999999999995</v>
      </c>
      <c r="N213" s="25">
        <f t="shared" si="232"/>
        <v>550</v>
      </c>
      <c r="O213" s="25">
        <f t="shared" si="233"/>
        <v>1520</v>
      </c>
      <c r="P213" s="25">
        <f t="shared" si="234"/>
        <v>3545.0000000000005</v>
      </c>
      <c r="Q213" s="25">
        <f t="shared" si="235"/>
        <v>2955</v>
      </c>
      <c r="R213" s="25">
        <f t="shared" si="236"/>
        <v>4834</v>
      </c>
      <c r="S213" s="25">
        <f t="shared" si="237"/>
        <v>7645</v>
      </c>
      <c r="T213" s="25">
        <f t="shared" si="238"/>
        <v>45166</v>
      </c>
      <c r="U213" s="26" t="s">
        <v>362</v>
      </c>
      <c r="V213" s="27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</row>
    <row r="214" spans="1:110" s="2" customFormat="1" ht="30" customHeight="1" x14ac:dyDescent="0.25">
      <c r="A214" s="48">
        <v>208</v>
      </c>
      <c r="B214" s="23" t="s">
        <v>269</v>
      </c>
      <c r="C214" s="48" t="s">
        <v>288</v>
      </c>
      <c r="D214" s="23" t="s">
        <v>131</v>
      </c>
      <c r="E214" s="23" t="s">
        <v>1</v>
      </c>
      <c r="F214" s="48" t="s">
        <v>271</v>
      </c>
      <c r="G214" s="56" t="s">
        <v>272</v>
      </c>
      <c r="H214" s="56" t="s">
        <v>272</v>
      </c>
      <c r="I214" s="25">
        <v>50000</v>
      </c>
      <c r="J214" s="25">
        <v>1615.89</v>
      </c>
      <c r="K214" s="25">
        <v>25</v>
      </c>
      <c r="L214" s="25">
        <f t="shared" si="214"/>
        <v>1435</v>
      </c>
      <c r="M214" s="25">
        <f t="shared" si="231"/>
        <v>3549.9999999999995</v>
      </c>
      <c r="N214" s="25">
        <f t="shared" si="232"/>
        <v>550</v>
      </c>
      <c r="O214" s="25">
        <f t="shared" si="233"/>
        <v>1520</v>
      </c>
      <c r="P214" s="25">
        <f t="shared" si="234"/>
        <v>3545.0000000000005</v>
      </c>
      <c r="Q214" s="25">
        <f t="shared" si="235"/>
        <v>2955</v>
      </c>
      <c r="R214" s="25">
        <f t="shared" si="236"/>
        <v>4595.8900000000003</v>
      </c>
      <c r="S214" s="25">
        <f t="shared" si="237"/>
        <v>7645</v>
      </c>
      <c r="T214" s="25">
        <f t="shared" si="238"/>
        <v>45404.11</v>
      </c>
      <c r="U214" s="26" t="s">
        <v>362</v>
      </c>
      <c r="V214" s="27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</row>
    <row r="215" spans="1:110" s="2" customFormat="1" ht="30" customHeight="1" x14ac:dyDescent="0.25">
      <c r="A215" s="48">
        <v>209</v>
      </c>
      <c r="B215" s="23" t="s">
        <v>135</v>
      </c>
      <c r="C215" s="48" t="s">
        <v>289</v>
      </c>
      <c r="D215" s="23" t="s">
        <v>133</v>
      </c>
      <c r="E215" s="23" t="s">
        <v>105</v>
      </c>
      <c r="F215" s="48" t="s">
        <v>271</v>
      </c>
      <c r="G215" s="56" t="s">
        <v>272</v>
      </c>
      <c r="H215" s="56" t="s">
        <v>272</v>
      </c>
      <c r="I215" s="25">
        <v>45000</v>
      </c>
      <c r="J215" s="25">
        <v>910.22</v>
      </c>
      <c r="K215" s="25">
        <v>25</v>
      </c>
      <c r="L215" s="25">
        <f t="shared" si="214"/>
        <v>1291.5</v>
      </c>
      <c r="M215" s="25">
        <f t="shared" si="231"/>
        <v>3194.9999999999995</v>
      </c>
      <c r="N215" s="25">
        <f t="shared" si="232"/>
        <v>495.00000000000006</v>
      </c>
      <c r="O215" s="25">
        <f t="shared" si="233"/>
        <v>1368</v>
      </c>
      <c r="P215" s="25">
        <f t="shared" si="234"/>
        <v>3190.5</v>
      </c>
      <c r="Q215" s="25">
        <f t="shared" si="235"/>
        <v>2659.5</v>
      </c>
      <c r="R215" s="25">
        <f t="shared" si="236"/>
        <v>3594.7200000000003</v>
      </c>
      <c r="S215" s="25">
        <f t="shared" si="237"/>
        <v>6880.5</v>
      </c>
      <c r="T215" s="25">
        <f t="shared" si="238"/>
        <v>41405.279999999999</v>
      </c>
      <c r="U215" s="26" t="s">
        <v>362</v>
      </c>
      <c r="V215" s="27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</row>
    <row r="216" spans="1:110" s="2" customFormat="1" ht="30" customHeight="1" x14ac:dyDescent="0.25">
      <c r="A216" s="48">
        <v>210</v>
      </c>
      <c r="B216" s="23" t="s">
        <v>136</v>
      </c>
      <c r="C216" s="48" t="s">
        <v>289</v>
      </c>
      <c r="D216" s="23" t="s">
        <v>133</v>
      </c>
      <c r="E216" s="23" t="s">
        <v>46</v>
      </c>
      <c r="F216" s="48" t="s">
        <v>271</v>
      </c>
      <c r="G216" s="56" t="s">
        <v>272</v>
      </c>
      <c r="H216" s="56" t="s">
        <v>272</v>
      </c>
      <c r="I216" s="25">
        <v>41000</v>
      </c>
      <c r="J216" s="25">
        <v>583.79</v>
      </c>
      <c r="K216" s="25">
        <v>25</v>
      </c>
      <c r="L216" s="25">
        <f t="shared" si="214"/>
        <v>1176.7</v>
      </c>
      <c r="M216" s="25">
        <f t="shared" si="231"/>
        <v>2910.9999999999995</v>
      </c>
      <c r="N216" s="25">
        <f t="shared" si="232"/>
        <v>451.00000000000006</v>
      </c>
      <c r="O216" s="25">
        <f t="shared" si="233"/>
        <v>1246.4000000000001</v>
      </c>
      <c r="P216" s="25">
        <f t="shared" si="234"/>
        <v>2906.9</v>
      </c>
      <c r="Q216" s="25">
        <f t="shared" si="235"/>
        <v>2423.1000000000004</v>
      </c>
      <c r="R216" s="25">
        <f t="shared" si="236"/>
        <v>3031.8900000000003</v>
      </c>
      <c r="S216" s="25">
        <f t="shared" si="237"/>
        <v>6268.9</v>
      </c>
      <c r="T216" s="25">
        <f t="shared" si="238"/>
        <v>37968.11</v>
      </c>
      <c r="U216" s="26" t="s">
        <v>362</v>
      </c>
      <c r="V216" s="27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</row>
    <row r="217" spans="1:110" s="2" customFormat="1" ht="30" customHeight="1" x14ac:dyDescent="0.25">
      <c r="A217" s="48">
        <v>211</v>
      </c>
      <c r="B217" s="23" t="s">
        <v>137</v>
      </c>
      <c r="C217" s="48" t="s">
        <v>288</v>
      </c>
      <c r="D217" s="23" t="s">
        <v>133</v>
      </c>
      <c r="E217" s="23" t="s">
        <v>105</v>
      </c>
      <c r="F217" s="48" t="s">
        <v>271</v>
      </c>
      <c r="G217" s="56" t="s">
        <v>272</v>
      </c>
      <c r="H217" s="56" t="s">
        <v>272</v>
      </c>
      <c r="I217" s="25">
        <v>45000</v>
      </c>
      <c r="J217" s="25">
        <v>1148.33</v>
      </c>
      <c r="K217" s="25">
        <v>25</v>
      </c>
      <c r="L217" s="25">
        <f t="shared" si="214"/>
        <v>1291.5</v>
      </c>
      <c r="M217" s="25">
        <f t="shared" si="231"/>
        <v>3194.9999999999995</v>
      </c>
      <c r="N217" s="25">
        <f t="shared" si="232"/>
        <v>495.00000000000006</v>
      </c>
      <c r="O217" s="25">
        <f t="shared" si="233"/>
        <v>1368</v>
      </c>
      <c r="P217" s="25">
        <f t="shared" si="234"/>
        <v>3190.5</v>
      </c>
      <c r="Q217" s="25">
        <f t="shared" si="235"/>
        <v>2659.5</v>
      </c>
      <c r="R217" s="25">
        <f t="shared" si="236"/>
        <v>3832.83</v>
      </c>
      <c r="S217" s="25">
        <f t="shared" si="237"/>
        <v>6880.5</v>
      </c>
      <c r="T217" s="25">
        <f t="shared" si="238"/>
        <v>41167.17</v>
      </c>
      <c r="U217" s="26" t="s">
        <v>362</v>
      </c>
      <c r="V217" s="27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</row>
    <row r="218" spans="1:110" s="2" customFormat="1" ht="30" customHeight="1" x14ac:dyDescent="0.25">
      <c r="A218" s="48">
        <v>212</v>
      </c>
      <c r="B218" s="23" t="s">
        <v>186</v>
      </c>
      <c r="C218" s="48" t="s">
        <v>289</v>
      </c>
      <c r="D218" s="23" t="s">
        <v>133</v>
      </c>
      <c r="E218" s="23" t="s">
        <v>105</v>
      </c>
      <c r="F218" s="48" t="s">
        <v>271</v>
      </c>
      <c r="G218" s="56" t="s">
        <v>272</v>
      </c>
      <c r="H218" s="56" t="s">
        <v>272</v>
      </c>
      <c r="I218" s="25">
        <v>45000</v>
      </c>
      <c r="J218" s="25">
        <v>1148.33</v>
      </c>
      <c r="K218" s="25">
        <v>25</v>
      </c>
      <c r="L218" s="25">
        <f t="shared" si="214"/>
        <v>1291.5</v>
      </c>
      <c r="M218" s="25">
        <f t="shared" si="231"/>
        <v>3194.9999999999995</v>
      </c>
      <c r="N218" s="25">
        <f t="shared" si="232"/>
        <v>495.00000000000006</v>
      </c>
      <c r="O218" s="25">
        <f t="shared" si="233"/>
        <v>1368</v>
      </c>
      <c r="P218" s="25">
        <f t="shared" si="234"/>
        <v>3190.5</v>
      </c>
      <c r="Q218" s="25">
        <f t="shared" si="235"/>
        <v>2659.5</v>
      </c>
      <c r="R218" s="25">
        <f t="shared" si="236"/>
        <v>3832.83</v>
      </c>
      <c r="S218" s="25">
        <f t="shared" si="237"/>
        <v>6880.5</v>
      </c>
      <c r="T218" s="25">
        <f t="shared" si="238"/>
        <v>41167.17</v>
      </c>
      <c r="U218" s="26" t="s">
        <v>362</v>
      </c>
      <c r="V218" s="27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</row>
    <row r="219" spans="1:110" s="2" customFormat="1" ht="30" customHeight="1" x14ac:dyDescent="0.25">
      <c r="A219" s="48">
        <v>213</v>
      </c>
      <c r="B219" s="23" t="s">
        <v>190</v>
      </c>
      <c r="C219" s="48" t="s">
        <v>289</v>
      </c>
      <c r="D219" s="23" t="s">
        <v>133</v>
      </c>
      <c r="E219" s="23" t="s">
        <v>1</v>
      </c>
      <c r="F219" s="48" t="s">
        <v>271</v>
      </c>
      <c r="G219" s="56" t="s">
        <v>272</v>
      </c>
      <c r="H219" s="56" t="s">
        <v>272</v>
      </c>
      <c r="I219" s="25">
        <v>50000</v>
      </c>
      <c r="J219" s="25">
        <v>1615.89</v>
      </c>
      <c r="K219" s="25">
        <v>25</v>
      </c>
      <c r="L219" s="25">
        <f t="shared" si="214"/>
        <v>1435</v>
      </c>
      <c r="M219" s="25">
        <f t="shared" si="231"/>
        <v>3549.9999999999995</v>
      </c>
      <c r="N219" s="25">
        <f t="shared" si="232"/>
        <v>550</v>
      </c>
      <c r="O219" s="25">
        <f t="shared" si="233"/>
        <v>1520</v>
      </c>
      <c r="P219" s="25">
        <f t="shared" si="234"/>
        <v>3545.0000000000005</v>
      </c>
      <c r="Q219" s="25">
        <f t="shared" si="235"/>
        <v>2955</v>
      </c>
      <c r="R219" s="25">
        <f t="shared" si="236"/>
        <v>4595.8900000000003</v>
      </c>
      <c r="S219" s="25">
        <f t="shared" si="237"/>
        <v>7645</v>
      </c>
      <c r="T219" s="25">
        <f t="shared" si="238"/>
        <v>45404.11</v>
      </c>
      <c r="U219" s="26" t="s">
        <v>362</v>
      </c>
      <c r="V219" s="27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</row>
    <row r="220" spans="1:110" s="2" customFormat="1" ht="30" customHeight="1" x14ac:dyDescent="0.25">
      <c r="A220" s="48">
        <v>214</v>
      </c>
      <c r="B220" s="23" t="s">
        <v>237</v>
      </c>
      <c r="C220" s="48" t="s">
        <v>289</v>
      </c>
      <c r="D220" s="23" t="s">
        <v>133</v>
      </c>
      <c r="E220" s="23" t="s">
        <v>46</v>
      </c>
      <c r="F220" s="48" t="s">
        <v>271</v>
      </c>
      <c r="G220" s="56" t="s">
        <v>272</v>
      </c>
      <c r="H220" s="56" t="s">
        <v>272</v>
      </c>
      <c r="I220" s="25">
        <v>41000</v>
      </c>
      <c r="J220" s="25">
        <v>583.79</v>
      </c>
      <c r="K220" s="25">
        <v>25</v>
      </c>
      <c r="L220" s="25">
        <f t="shared" si="214"/>
        <v>1176.7</v>
      </c>
      <c r="M220" s="25">
        <f t="shared" si="231"/>
        <v>2910.9999999999995</v>
      </c>
      <c r="N220" s="25">
        <f t="shared" si="232"/>
        <v>451.00000000000006</v>
      </c>
      <c r="O220" s="25">
        <f t="shared" si="233"/>
        <v>1246.4000000000001</v>
      </c>
      <c r="P220" s="25">
        <f t="shared" si="234"/>
        <v>2906.9</v>
      </c>
      <c r="Q220" s="25">
        <f t="shared" si="235"/>
        <v>2423.1000000000004</v>
      </c>
      <c r="R220" s="25">
        <f t="shared" si="236"/>
        <v>3031.8900000000003</v>
      </c>
      <c r="S220" s="25">
        <f t="shared" si="237"/>
        <v>6268.9</v>
      </c>
      <c r="T220" s="25">
        <f t="shared" si="238"/>
        <v>37968.11</v>
      </c>
      <c r="U220" s="26" t="s">
        <v>362</v>
      </c>
      <c r="V220" s="27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</row>
    <row r="221" spans="1:110" s="2" customFormat="1" ht="30" customHeight="1" x14ac:dyDescent="0.25">
      <c r="A221" s="48">
        <v>215</v>
      </c>
      <c r="B221" s="23" t="s">
        <v>270</v>
      </c>
      <c r="C221" s="48" t="s">
        <v>289</v>
      </c>
      <c r="D221" s="23" t="s">
        <v>133</v>
      </c>
      <c r="E221" s="23" t="s">
        <v>101</v>
      </c>
      <c r="F221" s="48" t="s">
        <v>271</v>
      </c>
      <c r="G221" s="56" t="s">
        <v>272</v>
      </c>
      <c r="H221" s="56" t="s">
        <v>272</v>
      </c>
      <c r="I221" s="25">
        <v>42000</v>
      </c>
      <c r="J221" s="25">
        <v>724.92</v>
      </c>
      <c r="K221" s="25">
        <v>25</v>
      </c>
      <c r="L221" s="25">
        <f t="shared" si="214"/>
        <v>1205.4000000000001</v>
      </c>
      <c r="M221" s="25">
        <f t="shared" si="231"/>
        <v>2981.9999999999995</v>
      </c>
      <c r="N221" s="25">
        <f t="shared" si="232"/>
        <v>462.00000000000006</v>
      </c>
      <c r="O221" s="25">
        <f t="shared" si="233"/>
        <v>1276.8</v>
      </c>
      <c r="P221" s="25">
        <f t="shared" si="234"/>
        <v>2977.8</v>
      </c>
      <c r="Q221" s="25">
        <f t="shared" si="235"/>
        <v>2482.1999999999998</v>
      </c>
      <c r="R221" s="25">
        <f t="shared" si="236"/>
        <v>3232.12</v>
      </c>
      <c r="S221" s="25">
        <f t="shared" si="237"/>
        <v>6421.7999999999993</v>
      </c>
      <c r="T221" s="25">
        <f t="shared" si="238"/>
        <v>38767.879999999997</v>
      </c>
      <c r="U221" s="26" t="s">
        <v>362</v>
      </c>
      <c r="V221" s="27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</row>
    <row r="222" spans="1:110" s="2" customFormat="1" ht="30" customHeight="1" x14ac:dyDescent="0.25">
      <c r="A222" s="48">
        <v>216</v>
      </c>
      <c r="B222" s="23" t="s">
        <v>295</v>
      </c>
      <c r="C222" s="48" t="s">
        <v>288</v>
      </c>
      <c r="D222" s="23" t="s">
        <v>197</v>
      </c>
      <c r="E222" s="23" t="s">
        <v>1</v>
      </c>
      <c r="F222" s="48" t="s">
        <v>271</v>
      </c>
      <c r="G222" s="56" t="s">
        <v>272</v>
      </c>
      <c r="H222" s="56" t="s">
        <v>272</v>
      </c>
      <c r="I222" s="25">
        <v>50000</v>
      </c>
      <c r="J222" s="25">
        <v>1854</v>
      </c>
      <c r="K222" s="25">
        <v>25</v>
      </c>
      <c r="L222" s="25">
        <f t="shared" si="214"/>
        <v>1435</v>
      </c>
      <c r="M222" s="25">
        <f t="shared" si="231"/>
        <v>3549.9999999999995</v>
      </c>
      <c r="N222" s="25">
        <f t="shared" si="232"/>
        <v>550</v>
      </c>
      <c r="O222" s="25">
        <f t="shared" si="233"/>
        <v>1520</v>
      </c>
      <c r="P222" s="25">
        <f t="shared" si="234"/>
        <v>3545.0000000000005</v>
      </c>
      <c r="Q222" s="25">
        <f t="shared" si="235"/>
        <v>2955</v>
      </c>
      <c r="R222" s="25">
        <f t="shared" si="236"/>
        <v>4834</v>
      </c>
      <c r="S222" s="25">
        <f t="shared" si="237"/>
        <v>7645</v>
      </c>
      <c r="T222" s="25">
        <f t="shared" si="238"/>
        <v>45166</v>
      </c>
      <c r="U222" s="26" t="s">
        <v>362</v>
      </c>
      <c r="V222" s="27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</row>
    <row r="223" spans="1:110" s="2" customFormat="1" ht="30" customHeight="1" x14ac:dyDescent="0.25">
      <c r="A223" s="48">
        <v>217</v>
      </c>
      <c r="B223" s="23" t="s">
        <v>139</v>
      </c>
      <c r="C223" s="48" t="s">
        <v>289</v>
      </c>
      <c r="D223" s="23" t="s">
        <v>138</v>
      </c>
      <c r="E223" s="23" t="s">
        <v>105</v>
      </c>
      <c r="F223" s="48" t="s">
        <v>271</v>
      </c>
      <c r="G223" s="56" t="s">
        <v>272</v>
      </c>
      <c r="H223" s="56" t="s">
        <v>272</v>
      </c>
      <c r="I223" s="25">
        <v>45000</v>
      </c>
      <c r="J223" s="25">
        <v>1148.33</v>
      </c>
      <c r="K223" s="25">
        <v>25</v>
      </c>
      <c r="L223" s="25">
        <f t="shared" si="214"/>
        <v>1291.5</v>
      </c>
      <c r="M223" s="25">
        <f t="shared" si="231"/>
        <v>3194.9999999999995</v>
      </c>
      <c r="N223" s="25">
        <f t="shared" si="232"/>
        <v>495.00000000000006</v>
      </c>
      <c r="O223" s="25">
        <f t="shared" si="233"/>
        <v>1368</v>
      </c>
      <c r="P223" s="25">
        <f t="shared" si="234"/>
        <v>3190.5</v>
      </c>
      <c r="Q223" s="25">
        <f t="shared" si="235"/>
        <v>2659.5</v>
      </c>
      <c r="R223" s="25">
        <f t="shared" si="236"/>
        <v>3832.83</v>
      </c>
      <c r="S223" s="25">
        <f t="shared" si="237"/>
        <v>6880.5</v>
      </c>
      <c r="T223" s="25">
        <f t="shared" si="238"/>
        <v>41167.17</v>
      </c>
      <c r="U223" s="26" t="s">
        <v>362</v>
      </c>
      <c r="V223" s="27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</row>
    <row r="224" spans="1:110" s="2" customFormat="1" ht="30" customHeight="1" x14ac:dyDescent="0.25">
      <c r="A224" s="48">
        <v>218</v>
      </c>
      <c r="B224" s="23" t="s">
        <v>313</v>
      </c>
      <c r="C224" s="48" t="s">
        <v>289</v>
      </c>
      <c r="D224" s="23" t="s">
        <v>138</v>
      </c>
      <c r="E224" s="23" t="s">
        <v>219</v>
      </c>
      <c r="F224" s="48" t="s">
        <v>271</v>
      </c>
      <c r="G224" s="56" t="s">
        <v>272</v>
      </c>
      <c r="H224" s="56" t="s">
        <v>272</v>
      </c>
      <c r="I224" s="25">
        <v>45000</v>
      </c>
      <c r="J224" s="25">
        <v>1148.33</v>
      </c>
      <c r="K224" s="25">
        <v>25</v>
      </c>
      <c r="L224" s="25">
        <f>I224*2.87%</f>
        <v>1291.5</v>
      </c>
      <c r="M224" s="25">
        <f>I224*7.1%</f>
        <v>3194.9999999999995</v>
      </c>
      <c r="N224" s="25">
        <f>I224*1.1%</f>
        <v>495.00000000000006</v>
      </c>
      <c r="O224" s="25">
        <f>I224*3.04%</f>
        <v>1368</v>
      </c>
      <c r="P224" s="25">
        <f>I224*7.09%</f>
        <v>3190.5</v>
      </c>
      <c r="Q224" s="25">
        <f>+L224+O224</f>
        <v>2659.5</v>
      </c>
      <c r="R224" s="25">
        <f>SUM(J224+K224+L224+O224)</f>
        <v>3832.83</v>
      </c>
      <c r="S224" s="25">
        <f>SUM(M224+N224+P224)</f>
        <v>6880.5</v>
      </c>
      <c r="T224" s="25">
        <f>I224-R224</f>
        <v>41167.17</v>
      </c>
      <c r="U224" s="26" t="s">
        <v>362</v>
      </c>
      <c r="V224" s="27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</row>
    <row r="225" spans="1:110" s="2" customFormat="1" ht="30" customHeight="1" x14ac:dyDescent="0.25">
      <c r="A225" s="48">
        <v>219</v>
      </c>
      <c r="B225" s="23" t="s">
        <v>140</v>
      </c>
      <c r="C225" s="48" t="s">
        <v>289</v>
      </c>
      <c r="D225" s="23" t="s">
        <v>138</v>
      </c>
      <c r="E225" s="23" t="s">
        <v>105</v>
      </c>
      <c r="F225" s="48" t="s">
        <v>271</v>
      </c>
      <c r="G225" s="56" t="s">
        <v>272</v>
      </c>
      <c r="H225" s="56" t="s">
        <v>272</v>
      </c>
      <c r="I225" s="25">
        <v>45000</v>
      </c>
      <c r="J225" s="25">
        <v>1148.33</v>
      </c>
      <c r="K225" s="25">
        <v>25</v>
      </c>
      <c r="L225" s="25">
        <f t="shared" si="214"/>
        <v>1291.5</v>
      </c>
      <c r="M225" s="25">
        <f t="shared" si="231"/>
        <v>3194.9999999999995</v>
      </c>
      <c r="N225" s="25">
        <f t="shared" si="232"/>
        <v>495.00000000000006</v>
      </c>
      <c r="O225" s="25">
        <f t="shared" si="233"/>
        <v>1368</v>
      </c>
      <c r="P225" s="25">
        <f t="shared" si="234"/>
        <v>3190.5</v>
      </c>
      <c r="Q225" s="25">
        <f t="shared" si="235"/>
        <v>2659.5</v>
      </c>
      <c r="R225" s="25">
        <f t="shared" si="236"/>
        <v>3832.83</v>
      </c>
      <c r="S225" s="25">
        <f t="shared" si="237"/>
        <v>6880.5</v>
      </c>
      <c r="T225" s="25">
        <f t="shared" si="238"/>
        <v>41167.17</v>
      </c>
      <c r="U225" s="26" t="s">
        <v>362</v>
      </c>
      <c r="V225" s="27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</row>
    <row r="226" spans="1:110" s="2" customFormat="1" ht="30" customHeight="1" x14ac:dyDescent="0.25">
      <c r="A226" s="48">
        <v>220</v>
      </c>
      <c r="B226" s="23" t="s">
        <v>188</v>
      </c>
      <c r="C226" s="48" t="s">
        <v>289</v>
      </c>
      <c r="D226" s="23" t="s">
        <v>138</v>
      </c>
      <c r="E226" s="23" t="s">
        <v>105</v>
      </c>
      <c r="F226" s="48" t="s">
        <v>271</v>
      </c>
      <c r="G226" s="56" t="s">
        <v>272</v>
      </c>
      <c r="H226" s="56" t="s">
        <v>272</v>
      </c>
      <c r="I226" s="25">
        <v>45000</v>
      </c>
      <c r="J226" s="25">
        <v>1148.33</v>
      </c>
      <c r="K226" s="25">
        <v>25</v>
      </c>
      <c r="L226" s="25">
        <f t="shared" si="214"/>
        <v>1291.5</v>
      </c>
      <c r="M226" s="25">
        <f t="shared" si="231"/>
        <v>3194.9999999999995</v>
      </c>
      <c r="N226" s="25">
        <f t="shared" si="232"/>
        <v>495.00000000000006</v>
      </c>
      <c r="O226" s="25">
        <f t="shared" si="233"/>
        <v>1368</v>
      </c>
      <c r="P226" s="25">
        <f t="shared" si="234"/>
        <v>3190.5</v>
      </c>
      <c r="Q226" s="25">
        <f t="shared" si="235"/>
        <v>2659.5</v>
      </c>
      <c r="R226" s="25">
        <f t="shared" si="236"/>
        <v>3832.83</v>
      </c>
      <c r="S226" s="25">
        <f t="shared" si="237"/>
        <v>6880.5</v>
      </c>
      <c r="T226" s="25">
        <f t="shared" si="238"/>
        <v>41167.17</v>
      </c>
      <c r="U226" s="26" t="s">
        <v>362</v>
      </c>
      <c r="V226" s="27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</row>
    <row r="227" spans="1:110" s="2" customFormat="1" ht="30" customHeight="1" x14ac:dyDescent="0.25">
      <c r="A227" s="48">
        <v>221</v>
      </c>
      <c r="B227" s="23" t="s">
        <v>238</v>
      </c>
      <c r="C227" s="48" t="s">
        <v>289</v>
      </c>
      <c r="D227" s="23" t="s">
        <v>138</v>
      </c>
      <c r="E227" s="23" t="s">
        <v>101</v>
      </c>
      <c r="F227" s="48" t="s">
        <v>271</v>
      </c>
      <c r="G227" s="56" t="s">
        <v>272</v>
      </c>
      <c r="H227" s="56" t="s">
        <v>272</v>
      </c>
      <c r="I227" s="25">
        <v>42000</v>
      </c>
      <c r="J227" s="25">
        <v>248.71</v>
      </c>
      <c r="K227" s="25">
        <v>25</v>
      </c>
      <c r="L227" s="25">
        <f t="shared" si="214"/>
        <v>1205.4000000000001</v>
      </c>
      <c r="M227" s="25">
        <f t="shared" si="231"/>
        <v>2981.9999999999995</v>
      </c>
      <c r="N227" s="25">
        <f t="shared" ref="N227:N228" si="239">I227*1.1%</f>
        <v>462.00000000000006</v>
      </c>
      <c r="O227" s="25">
        <f t="shared" ref="O227:O228" si="240">I227*3.04%</f>
        <v>1276.8</v>
      </c>
      <c r="P227" s="25">
        <f t="shared" ref="P227:P228" si="241">I227*7.09%</f>
        <v>2977.8</v>
      </c>
      <c r="Q227" s="25">
        <f t="shared" ref="Q227:Q228" si="242">+L227+O227</f>
        <v>2482.1999999999998</v>
      </c>
      <c r="R227" s="25">
        <f t="shared" ref="R227:R228" si="243">SUM(J227+K227+L227+O227)</f>
        <v>2755.91</v>
      </c>
      <c r="S227" s="25">
        <f t="shared" ref="S227:S228" si="244">SUM(M227+N227+P227)</f>
        <v>6421.7999999999993</v>
      </c>
      <c r="T227" s="25">
        <f t="shared" ref="T227:T228" si="245">I227-R227</f>
        <v>39244.089999999997</v>
      </c>
      <c r="U227" s="26" t="s">
        <v>362</v>
      </c>
      <c r="V227" s="27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</row>
    <row r="228" spans="1:110" s="2" customFormat="1" ht="30" customHeight="1" x14ac:dyDescent="0.25">
      <c r="A228" s="48">
        <v>222</v>
      </c>
      <c r="B228" s="23" t="s">
        <v>239</v>
      </c>
      <c r="C228" s="48" t="s">
        <v>289</v>
      </c>
      <c r="D228" s="23" t="s">
        <v>138</v>
      </c>
      <c r="E228" s="23" t="s">
        <v>101</v>
      </c>
      <c r="F228" s="48" t="s">
        <v>271</v>
      </c>
      <c r="G228" s="56" t="s">
        <v>272</v>
      </c>
      <c r="H228" s="56" t="s">
        <v>272</v>
      </c>
      <c r="I228" s="25">
        <v>42000</v>
      </c>
      <c r="J228" s="25">
        <v>724.92</v>
      </c>
      <c r="K228" s="25">
        <v>25</v>
      </c>
      <c r="L228" s="25">
        <f t="shared" si="214"/>
        <v>1205.4000000000001</v>
      </c>
      <c r="M228" s="25">
        <f t="shared" si="231"/>
        <v>2981.9999999999995</v>
      </c>
      <c r="N228" s="25">
        <f t="shared" si="239"/>
        <v>462.00000000000006</v>
      </c>
      <c r="O228" s="25">
        <f t="shared" si="240"/>
        <v>1276.8</v>
      </c>
      <c r="P228" s="25">
        <f t="shared" si="241"/>
        <v>2977.8</v>
      </c>
      <c r="Q228" s="25">
        <f t="shared" si="242"/>
        <v>2482.1999999999998</v>
      </c>
      <c r="R228" s="25">
        <f t="shared" si="243"/>
        <v>3232.12</v>
      </c>
      <c r="S228" s="25">
        <f t="shared" si="244"/>
        <v>6421.7999999999993</v>
      </c>
      <c r="T228" s="25">
        <f t="shared" si="245"/>
        <v>38767.879999999997</v>
      </c>
      <c r="U228" s="26" t="s">
        <v>362</v>
      </c>
      <c r="V228" s="27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</row>
    <row r="229" spans="1:110" s="2" customFormat="1" ht="30" customHeight="1" x14ac:dyDescent="0.25">
      <c r="A229" s="48">
        <v>223</v>
      </c>
      <c r="B229" s="23" t="s">
        <v>142</v>
      </c>
      <c r="C229" s="48" t="s">
        <v>289</v>
      </c>
      <c r="D229" s="23" t="s">
        <v>141</v>
      </c>
      <c r="E229" s="23" t="s">
        <v>105</v>
      </c>
      <c r="F229" s="48" t="s">
        <v>271</v>
      </c>
      <c r="G229" s="56" t="s">
        <v>272</v>
      </c>
      <c r="H229" s="56" t="s">
        <v>272</v>
      </c>
      <c r="I229" s="25">
        <v>45000</v>
      </c>
      <c r="J229" s="25">
        <v>1148.33</v>
      </c>
      <c r="K229" s="25">
        <v>25</v>
      </c>
      <c r="L229" s="25">
        <f t="shared" si="214"/>
        <v>1291.5</v>
      </c>
      <c r="M229" s="25">
        <f t="shared" si="231"/>
        <v>3194.9999999999995</v>
      </c>
      <c r="N229" s="25">
        <f t="shared" ref="N229:N231" si="246">I229*1.1%</f>
        <v>495.00000000000006</v>
      </c>
      <c r="O229" s="25">
        <f t="shared" ref="O229:O231" si="247">I229*3.04%</f>
        <v>1368</v>
      </c>
      <c r="P229" s="25">
        <f t="shared" ref="P229:P231" si="248">I229*7.09%</f>
        <v>3190.5</v>
      </c>
      <c r="Q229" s="25">
        <f t="shared" ref="Q229:Q231" si="249">+L229+O229</f>
        <v>2659.5</v>
      </c>
      <c r="R229" s="25">
        <f t="shared" ref="R229:R231" si="250">SUM(J229+K229+L229+O229)</f>
        <v>3832.83</v>
      </c>
      <c r="S229" s="25">
        <f t="shared" ref="S229:S231" si="251">SUM(M229+N229+P229)</f>
        <v>6880.5</v>
      </c>
      <c r="T229" s="25">
        <f t="shared" ref="T229:T231" si="252">I229-R229</f>
        <v>41167.17</v>
      </c>
      <c r="U229" s="26" t="s">
        <v>362</v>
      </c>
      <c r="V229" s="27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</row>
    <row r="230" spans="1:110" s="2" customFormat="1" ht="30" customHeight="1" x14ac:dyDescent="0.25">
      <c r="A230" s="48">
        <v>224</v>
      </c>
      <c r="B230" s="23" t="s">
        <v>143</v>
      </c>
      <c r="C230" s="48" t="s">
        <v>289</v>
      </c>
      <c r="D230" s="23" t="s">
        <v>141</v>
      </c>
      <c r="E230" s="23" t="s">
        <v>105</v>
      </c>
      <c r="F230" s="48" t="s">
        <v>271</v>
      </c>
      <c r="G230" s="56" t="s">
        <v>272</v>
      </c>
      <c r="H230" s="56" t="s">
        <v>272</v>
      </c>
      <c r="I230" s="25">
        <v>45000</v>
      </c>
      <c r="J230" s="25">
        <v>434</v>
      </c>
      <c r="K230" s="25">
        <v>25</v>
      </c>
      <c r="L230" s="25">
        <f t="shared" si="214"/>
        <v>1291.5</v>
      </c>
      <c r="M230" s="25">
        <f t="shared" si="231"/>
        <v>3194.9999999999995</v>
      </c>
      <c r="N230" s="25">
        <f t="shared" si="246"/>
        <v>495.00000000000006</v>
      </c>
      <c r="O230" s="25">
        <f t="shared" si="247"/>
        <v>1368</v>
      </c>
      <c r="P230" s="25">
        <f t="shared" si="248"/>
        <v>3190.5</v>
      </c>
      <c r="Q230" s="25">
        <f t="shared" si="249"/>
        <v>2659.5</v>
      </c>
      <c r="R230" s="25">
        <f t="shared" si="250"/>
        <v>3118.5</v>
      </c>
      <c r="S230" s="25">
        <f t="shared" si="251"/>
        <v>6880.5</v>
      </c>
      <c r="T230" s="25">
        <f t="shared" si="252"/>
        <v>41881.5</v>
      </c>
      <c r="U230" s="26" t="s">
        <v>362</v>
      </c>
      <c r="V230" s="27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</row>
    <row r="231" spans="1:110" s="2" customFormat="1" ht="30" customHeight="1" x14ac:dyDescent="0.25">
      <c r="A231" s="48">
        <v>225</v>
      </c>
      <c r="B231" s="23" t="s">
        <v>145</v>
      </c>
      <c r="C231" s="48" t="s">
        <v>288</v>
      </c>
      <c r="D231" s="23" t="s">
        <v>144</v>
      </c>
      <c r="E231" s="23" t="s">
        <v>1</v>
      </c>
      <c r="F231" s="48" t="s">
        <v>271</v>
      </c>
      <c r="G231" s="56" t="s">
        <v>272</v>
      </c>
      <c r="H231" s="56" t="s">
        <v>272</v>
      </c>
      <c r="I231" s="25">
        <v>50000</v>
      </c>
      <c r="J231" s="25">
        <v>1854</v>
      </c>
      <c r="K231" s="25">
        <v>25</v>
      </c>
      <c r="L231" s="25">
        <f t="shared" si="214"/>
        <v>1435</v>
      </c>
      <c r="M231" s="25">
        <f t="shared" si="231"/>
        <v>3549.9999999999995</v>
      </c>
      <c r="N231" s="25">
        <f t="shared" si="246"/>
        <v>550</v>
      </c>
      <c r="O231" s="25">
        <f t="shared" si="247"/>
        <v>1520</v>
      </c>
      <c r="P231" s="25">
        <f t="shared" si="248"/>
        <v>3545.0000000000005</v>
      </c>
      <c r="Q231" s="25">
        <f t="shared" si="249"/>
        <v>2955</v>
      </c>
      <c r="R231" s="25">
        <f t="shared" si="250"/>
        <v>4834</v>
      </c>
      <c r="S231" s="25">
        <f t="shared" si="251"/>
        <v>7645</v>
      </c>
      <c r="T231" s="25">
        <f t="shared" si="252"/>
        <v>45166</v>
      </c>
      <c r="U231" s="26" t="s">
        <v>362</v>
      </c>
      <c r="V231" s="27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</row>
    <row r="232" spans="1:110" s="16" customFormat="1" ht="30" customHeight="1" x14ac:dyDescent="0.25">
      <c r="A232" s="48">
        <v>226</v>
      </c>
      <c r="B232" s="23" t="s">
        <v>280</v>
      </c>
      <c r="C232" s="48" t="s">
        <v>289</v>
      </c>
      <c r="D232" s="23" t="s">
        <v>281</v>
      </c>
      <c r="E232" s="23" t="s">
        <v>101</v>
      </c>
      <c r="F232" s="48" t="s">
        <v>271</v>
      </c>
      <c r="G232" s="56" t="s">
        <v>272</v>
      </c>
      <c r="H232" s="56" t="s">
        <v>272</v>
      </c>
      <c r="I232" s="25">
        <v>42000</v>
      </c>
      <c r="J232" s="25">
        <v>724.92</v>
      </c>
      <c r="K232" s="25">
        <v>25</v>
      </c>
      <c r="L232" s="25">
        <f t="shared" si="214"/>
        <v>1205.4000000000001</v>
      </c>
      <c r="M232" s="25">
        <f t="shared" ref="M232" si="253">I232*7.1%</f>
        <v>2981.9999999999995</v>
      </c>
      <c r="N232" s="25">
        <f t="shared" ref="N232" si="254">I232*1.1%</f>
        <v>462.00000000000006</v>
      </c>
      <c r="O232" s="25">
        <f t="shared" ref="O232" si="255">I232*3.04%</f>
        <v>1276.8</v>
      </c>
      <c r="P232" s="25">
        <f t="shared" ref="P232" si="256">I232*7.09%</f>
        <v>2977.8</v>
      </c>
      <c r="Q232" s="25">
        <f t="shared" ref="Q232" si="257">+L232+O232</f>
        <v>2482.1999999999998</v>
      </c>
      <c r="R232" s="25">
        <f t="shared" ref="R232" si="258">SUM(J232+K232+L232+O232)</f>
        <v>3232.12</v>
      </c>
      <c r="S232" s="25">
        <f t="shared" ref="S232" si="259">SUM(M232+N232+P232)</f>
        <v>6421.7999999999993</v>
      </c>
      <c r="T232" s="25">
        <f t="shared" ref="T232" si="260">I232-R232</f>
        <v>38767.879999999997</v>
      </c>
      <c r="U232" s="26" t="s">
        <v>362</v>
      </c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</row>
    <row r="233" spans="1:110" s="2" customFormat="1" ht="30" customHeight="1" x14ac:dyDescent="0.25">
      <c r="A233" s="48">
        <v>227</v>
      </c>
      <c r="B233" s="23" t="s">
        <v>252</v>
      </c>
      <c r="C233" s="48" t="s">
        <v>289</v>
      </c>
      <c r="D233" s="23" t="s">
        <v>253</v>
      </c>
      <c r="E233" s="23" t="s">
        <v>1</v>
      </c>
      <c r="F233" s="48" t="s">
        <v>271</v>
      </c>
      <c r="G233" s="56" t="s">
        <v>272</v>
      </c>
      <c r="H233" s="56" t="s">
        <v>272</v>
      </c>
      <c r="I233" s="25">
        <v>50000</v>
      </c>
      <c r="J233" s="25">
        <v>1854</v>
      </c>
      <c r="K233" s="25">
        <v>25</v>
      </c>
      <c r="L233" s="25">
        <f t="shared" si="214"/>
        <v>1435</v>
      </c>
      <c r="M233" s="25">
        <f t="shared" ref="M233:M252" si="261">I233*7.1%</f>
        <v>3549.9999999999995</v>
      </c>
      <c r="N233" s="25">
        <f t="shared" ref="N233:N252" si="262">I233*1.1%</f>
        <v>550</v>
      </c>
      <c r="O233" s="25">
        <f t="shared" ref="O233:O252" si="263">I233*3.04%</f>
        <v>1520</v>
      </c>
      <c r="P233" s="25">
        <f t="shared" ref="P233:P252" si="264">I233*7.09%</f>
        <v>3545.0000000000005</v>
      </c>
      <c r="Q233" s="25">
        <f t="shared" ref="Q233:Q252" si="265">+L233+O233</f>
        <v>2955</v>
      </c>
      <c r="R233" s="25">
        <f t="shared" ref="R233:R252" si="266">SUM(J233+K233+L233+O233)</f>
        <v>4834</v>
      </c>
      <c r="S233" s="25">
        <f t="shared" ref="S233:S252" si="267">SUM(M233+N233+P233)</f>
        <v>7645</v>
      </c>
      <c r="T233" s="25">
        <f t="shared" ref="T233:T243" si="268">I233-R233</f>
        <v>45166</v>
      </c>
      <c r="U233" s="26" t="s">
        <v>362</v>
      </c>
      <c r="V233" s="27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</row>
    <row r="234" spans="1:110" s="2" customFormat="1" ht="30" customHeight="1" x14ac:dyDescent="0.25">
      <c r="A234" s="48">
        <v>228</v>
      </c>
      <c r="B234" s="23" t="s">
        <v>354</v>
      </c>
      <c r="C234" s="48" t="s">
        <v>288</v>
      </c>
      <c r="D234" s="23" t="s">
        <v>253</v>
      </c>
      <c r="E234" s="23" t="s">
        <v>1</v>
      </c>
      <c r="F234" s="48" t="s">
        <v>271</v>
      </c>
      <c r="G234" s="56" t="s">
        <v>272</v>
      </c>
      <c r="H234" s="56" t="s">
        <v>272</v>
      </c>
      <c r="I234" s="25">
        <v>61000</v>
      </c>
      <c r="J234" s="25">
        <v>3674.86</v>
      </c>
      <c r="K234" s="25">
        <v>25</v>
      </c>
      <c r="L234" s="25">
        <f t="shared" si="214"/>
        <v>1750.7</v>
      </c>
      <c r="M234" s="25">
        <f t="shared" si="261"/>
        <v>4331</v>
      </c>
      <c r="N234" s="25">
        <f t="shared" si="262"/>
        <v>671.00000000000011</v>
      </c>
      <c r="O234" s="25">
        <f t="shared" si="263"/>
        <v>1854.4</v>
      </c>
      <c r="P234" s="25">
        <f t="shared" si="264"/>
        <v>4324.9000000000005</v>
      </c>
      <c r="Q234" s="25">
        <f t="shared" si="265"/>
        <v>3605.1000000000004</v>
      </c>
      <c r="R234" s="25">
        <f t="shared" si="266"/>
        <v>7304.9600000000009</v>
      </c>
      <c r="S234" s="25">
        <f t="shared" si="267"/>
        <v>9326.9000000000015</v>
      </c>
      <c r="T234" s="25">
        <f t="shared" si="268"/>
        <v>53695.040000000001</v>
      </c>
      <c r="U234" s="26" t="s">
        <v>362</v>
      </c>
      <c r="V234" s="27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</row>
    <row r="235" spans="1:110" s="2" customFormat="1" ht="30" customHeight="1" x14ac:dyDescent="0.25">
      <c r="A235" s="48">
        <v>229</v>
      </c>
      <c r="B235" s="23" t="s">
        <v>134</v>
      </c>
      <c r="C235" s="48" t="s">
        <v>289</v>
      </c>
      <c r="D235" s="23" t="s">
        <v>253</v>
      </c>
      <c r="E235" s="23" t="s">
        <v>105</v>
      </c>
      <c r="F235" s="48" t="s">
        <v>271</v>
      </c>
      <c r="G235" s="56" t="s">
        <v>272</v>
      </c>
      <c r="H235" s="56" t="s">
        <v>272</v>
      </c>
      <c r="I235" s="25">
        <v>45000</v>
      </c>
      <c r="J235" s="25">
        <v>1148.33</v>
      </c>
      <c r="K235" s="25">
        <v>25</v>
      </c>
      <c r="L235" s="25">
        <f t="shared" si="214"/>
        <v>1291.5</v>
      </c>
      <c r="M235" s="25">
        <f>I235*7.1%</f>
        <v>3194.9999999999995</v>
      </c>
      <c r="N235" s="25">
        <f>I235*1.1%</f>
        <v>495.00000000000006</v>
      </c>
      <c r="O235" s="25">
        <f>I235*3.04%</f>
        <v>1368</v>
      </c>
      <c r="P235" s="25">
        <f>I235*7.09%</f>
        <v>3190.5</v>
      </c>
      <c r="Q235" s="25">
        <f>+L235+O235</f>
        <v>2659.5</v>
      </c>
      <c r="R235" s="25">
        <f>SUM(J235+K235+L235+O235)</f>
        <v>3832.83</v>
      </c>
      <c r="S235" s="25">
        <f>SUM(M235+N235+P235)</f>
        <v>6880.5</v>
      </c>
      <c r="T235" s="25">
        <f>I235-R235</f>
        <v>41167.17</v>
      </c>
      <c r="U235" s="26" t="s">
        <v>362</v>
      </c>
      <c r="V235" s="27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</row>
    <row r="236" spans="1:110" s="2" customFormat="1" ht="30" customHeight="1" x14ac:dyDescent="0.25">
      <c r="A236" s="48">
        <v>230</v>
      </c>
      <c r="B236" s="23" t="s">
        <v>23</v>
      </c>
      <c r="C236" s="48" t="s">
        <v>288</v>
      </c>
      <c r="D236" s="23" t="s">
        <v>146</v>
      </c>
      <c r="E236" s="23" t="s">
        <v>22</v>
      </c>
      <c r="F236" s="48" t="s">
        <v>271</v>
      </c>
      <c r="G236" s="56" t="s">
        <v>272</v>
      </c>
      <c r="H236" s="56" t="s">
        <v>272</v>
      </c>
      <c r="I236" s="25">
        <v>190000</v>
      </c>
      <c r="J236" s="25">
        <v>33298.269999999997</v>
      </c>
      <c r="K236" s="25">
        <v>25</v>
      </c>
      <c r="L236" s="25">
        <f>I236*2.87%</f>
        <v>5453</v>
      </c>
      <c r="M236" s="25">
        <f t="shared" ref="M236" si="269">I236*7.1%</f>
        <v>13489.999999999998</v>
      </c>
      <c r="N236" s="25">
        <f t="shared" ref="N236" si="270">I236*1.1%</f>
        <v>2090</v>
      </c>
      <c r="O236" s="25">
        <v>5685.41</v>
      </c>
      <c r="P236" s="25">
        <f t="shared" ref="P236" si="271">I236*7.09%</f>
        <v>13471</v>
      </c>
      <c r="Q236" s="25">
        <f t="shared" ref="Q236" si="272">+L236+O236</f>
        <v>11138.41</v>
      </c>
      <c r="R236" s="25">
        <f t="shared" ref="R236" si="273">SUM(J236+K236+L236+O236)</f>
        <v>44461.679999999993</v>
      </c>
      <c r="S236" s="25">
        <f t="shared" ref="S236" si="274">SUM(M236+N236+P236)</f>
        <v>29051</v>
      </c>
      <c r="T236" s="25">
        <f t="shared" ref="T236" si="275">I236-R236</f>
        <v>145538.32</v>
      </c>
      <c r="U236" s="26" t="s">
        <v>362</v>
      </c>
      <c r="V236" s="27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</row>
    <row r="237" spans="1:110" s="2" customFormat="1" ht="30" customHeight="1" x14ac:dyDescent="0.25">
      <c r="A237" s="48">
        <v>231</v>
      </c>
      <c r="B237" s="23" t="s">
        <v>240</v>
      </c>
      <c r="C237" s="48" t="s">
        <v>288</v>
      </c>
      <c r="D237" s="23" t="s">
        <v>146</v>
      </c>
      <c r="E237" s="23" t="s">
        <v>207</v>
      </c>
      <c r="F237" s="48" t="s">
        <v>271</v>
      </c>
      <c r="G237" s="56" t="s">
        <v>272</v>
      </c>
      <c r="H237" s="56" t="s">
        <v>272</v>
      </c>
      <c r="I237" s="25">
        <v>50000</v>
      </c>
      <c r="J237" s="25">
        <v>1854</v>
      </c>
      <c r="K237" s="25">
        <v>25</v>
      </c>
      <c r="L237" s="25">
        <f t="shared" si="214"/>
        <v>1435</v>
      </c>
      <c r="M237" s="25">
        <f t="shared" si="261"/>
        <v>3549.9999999999995</v>
      </c>
      <c r="N237" s="25">
        <f t="shared" si="262"/>
        <v>550</v>
      </c>
      <c r="O237" s="25">
        <f t="shared" si="263"/>
        <v>1520</v>
      </c>
      <c r="P237" s="25">
        <f t="shared" si="264"/>
        <v>3545.0000000000005</v>
      </c>
      <c r="Q237" s="25">
        <f t="shared" si="265"/>
        <v>2955</v>
      </c>
      <c r="R237" s="25">
        <f t="shared" si="266"/>
        <v>4834</v>
      </c>
      <c r="S237" s="25">
        <f t="shared" si="267"/>
        <v>7645</v>
      </c>
      <c r="T237" s="25">
        <f t="shared" si="268"/>
        <v>45166</v>
      </c>
      <c r="U237" s="26" t="s">
        <v>362</v>
      </c>
      <c r="V237" s="27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</row>
    <row r="238" spans="1:110" s="2" customFormat="1" ht="30" customHeight="1" x14ac:dyDescent="0.25">
      <c r="A238" s="48">
        <v>232</v>
      </c>
      <c r="B238" s="23" t="s">
        <v>390</v>
      </c>
      <c r="C238" s="48" t="s">
        <v>289</v>
      </c>
      <c r="D238" s="23" t="s">
        <v>146</v>
      </c>
      <c r="E238" s="23" t="s">
        <v>207</v>
      </c>
      <c r="F238" s="48" t="s">
        <v>271</v>
      </c>
      <c r="G238" s="56" t="s">
        <v>272</v>
      </c>
      <c r="H238" s="56" t="s">
        <v>272</v>
      </c>
      <c r="I238" s="25">
        <v>80000</v>
      </c>
      <c r="J238" s="25">
        <v>7400.87</v>
      </c>
      <c r="K238" s="28">
        <v>25</v>
      </c>
      <c r="L238" s="25">
        <f>I238*2.87%</f>
        <v>2296</v>
      </c>
      <c r="M238" s="25">
        <f>I238*7.1%</f>
        <v>5679.9999999999991</v>
      </c>
      <c r="N238" s="25">
        <f>I238*1.1%</f>
        <v>880.00000000000011</v>
      </c>
      <c r="O238" s="25">
        <f>I238*3.04%</f>
        <v>2432</v>
      </c>
      <c r="P238" s="25">
        <f>I238*7.09%</f>
        <v>5672</v>
      </c>
      <c r="Q238" s="25">
        <f>+L238+O238</f>
        <v>4728</v>
      </c>
      <c r="R238" s="25">
        <f t="shared" si="266"/>
        <v>12153.869999999999</v>
      </c>
      <c r="S238" s="25">
        <f>SUM(M238+N238+P238)</f>
        <v>12232</v>
      </c>
      <c r="T238" s="25">
        <f>I238-R238</f>
        <v>67846.13</v>
      </c>
      <c r="U238" s="26" t="s">
        <v>362</v>
      </c>
      <c r="V238" s="27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</row>
    <row r="239" spans="1:110" s="2" customFormat="1" ht="30" customHeight="1" x14ac:dyDescent="0.25">
      <c r="A239" s="48">
        <v>233</v>
      </c>
      <c r="B239" s="23" t="s">
        <v>305</v>
      </c>
      <c r="C239" s="48" t="s">
        <v>288</v>
      </c>
      <c r="D239" s="23" t="s">
        <v>146</v>
      </c>
      <c r="E239" s="23" t="s">
        <v>309</v>
      </c>
      <c r="F239" s="48" t="s">
        <v>271</v>
      </c>
      <c r="G239" s="56" t="s">
        <v>272</v>
      </c>
      <c r="H239" s="56" t="s">
        <v>272</v>
      </c>
      <c r="I239" s="25">
        <v>50000</v>
      </c>
      <c r="J239" s="25">
        <v>1854</v>
      </c>
      <c r="K239" s="25">
        <v>25</v>
      </c>
      <c r="L239" s="25">
        <f>I239*2.87%</f>
        <v>1435</v>
      </c>
      <c r="M239" s="25">
        <f>I239*7.1%</f>
        <v>3549.9999999999995</v>
      </c>
      <c r="N239" s="25">
        <f>I239*1.1%</f>
        <v>550</v>
      </c>
      <c r="O239" s="25">
        <f>I239*3.04%</f>
        <v>1520</v>
      </c>
      <c r="P239" s="25">
        <f>I239*7.09%</f>
        <v>3545.0000000000005</v>
      </c>
      <c r="Q239" s="25">
        <f>+L239+O239</f>
        <v>2955</v>
      </c>
      <c r="R239" s="25">
        <f>SUM(J239+K239+L239+O239)</f>
        <v>4834</v>
      </c>
      <c r="S239" s="25">
        <f>SUM(M239+N239+P239)</f>
        <v>7645</v>
      </c>
      <c r="T239" s="25">
        <f>I239-R239</f>
        <v>45166</v>
      </c>
      <c r="U239" s="26" t="s">
        <v>362</v>
      </c>
      <c r="V239" s="27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</row>
    <row r="240" spans="1:110" s="2" customFormat="1" ht="30" customHeight="1" x14ac:dyDescent="0.25">
      <c r="A240" s="48">
        <v>234</v>
      </c>
      <c r="B240" s="23" t="s">
        <v>317</v>
      </c>
      <c r="C240" s="48" t="s">
        <v>288</v>
      </c>
      <c r="D240" s="23" t="s">
        <v>146</v>
      </c>
      <c r="E240" s="23" t="s">
        <v>46</v>
      </c>
      <c r="F240" s="48" t="s">
        <v>271</v>
      </c>
      <c r="G240" s="56" t="s">
        <v>272</v>
      </c>
      <c r="H240" s="56" t="s">
        <v>272</v>
      </c>
      <c r="I240" s="25">
        <v>45000</v>
      </c>
      <c r="J240" s="25">
        <v>1148.33</v>
      </c>
      <c r="K240" s="25">
        <v>25</v>
      </c>
      <c r="L240" s="25">
        <f t="shared" si="214"/>
        <v>1291.5</v>
      </c>
      <c r="M240" s="25">
        <f t="shared" si="261"/>
        <v>3194.9999999999995</v>
      </c>
      <c r="N240" s="25">
        <f t="shared" si="262"/>
        <v>495.00000000000006</v>
      </c>
      <c r="O240" s="25">
        <f t="shared" si="263"/>
        <v>1368</v>
      </c>
      <c r="P240" s="25">
        <f t="shared" si="264"/>
        <v>3190.5</v>
      </c>
      <c r="Q240" s="25">
        <f t="shared" si="265"/>
        <v>2659.5</v>
      </c>
      <c r="R240" s="25">
        <f t="shared" si="266"/>
        <v>3832.83</v>
      </c>
      <c r="S240" s="25">
        <f t="shared" si="267"/>
        <v>6880.5</v>
      </c>
      <c r="T240" s="25">
        <f t="shared" si="268"/>
        <v>41167.17</v>
      </c>
      <c r="U240" s="26" t="s">
        <v>362</v>
      </c>
      <c r="V240" s="27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</row>
    <row r="241" spans="1:110" s="2" customFormat="1" ht="30" customHeight="1" x14ac:dyDescent="0.25">
      <c r="A241" s="48">
        <v>235</v>
      </c>
      <c r="B241" s="23" t="s">
        <v>320</v>
      </c>
      <c r="C241" s="48" t="s">
        <v>289</v>
      </c>
      <c r="D241" s="23" t="s">
        <v>146</v>
      </c>
      <c r="E241" s="23" t="s">
        <v>46</v>
      </c>
      <c r="F241" s="48" t="s">
        <v>271</v>
      </c>
      <c r="G241" s="56" t="s">
        <v>272</v>
      </c>
      <c r="H241" s="56" t="s">
        <v>272</v>
      </c>
      <c r="I241" s="25">
        <v>60000</v>
      </c>
      <c r="J241" s="25">
        <v>3486.68</v>
      </c>
      <c r="K241" s="25">
        <v>25</v>
      </c>
      <c r="L241" s="25">
        <f t="shared" si="214"/>
        <v>1722</v>
      </c>
      <c r="M241" s="25">
        <f t="shared" si="261"/>
        <v>4260</v>
      </c>
      <c r="N241" s="25">
        <f t="shared" si="262"/>
        <v>660.00000000000011</v>
      </c>
      <c r="O241" s="25">
        <f t="shared" si="263"/>
        <v>1824</v>
      </c>
      <c r="P241" s="25">
        <f t="shared" si="264"/>
        <v>4254</v>
      </c>
      <c r="Q241" s="25">
        <f t="shared" si="265"/>
        <v>3546</v>
      </c>
      <c r="R241" s="25">
        <f t="shared" si="266"/>
        <v>7057.68</v>
      </c>
      <c r="S241" s="25">
        <f t="shared" si="267"/>
        <v>9174</v>
      </c>
      <c r="T241" s="25">
        <f t="shared" si="268"/>
        <v>52942.32</v>
      </c>
      <c r="U241" s="26" t="s">
        <v>362</v>
      </c>
      <c r="V241" s="27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</row>
    <row r="242" spans="1:110" s="2" customFormat="1" ht="30" customHeight="1" x14ac:dyDescent="0.25">
      <c r="A242" s="48">
        <v>236</v>
      </c>
      <c r="B242" s="23" t="s">
        <v>147</v>
      </c>
      <c r="C242" s="48" t="s">
        <v>288</v>
      </c>
      <c r="D242" s="23" t="s">
        <v>146</v>
      </c>
      <c r="E242" s="23" t="s">
        <v>46</v>
      </c>
      <c r="F242" s="48" t="s">
        <v>271</v>
      </c>
      <c r="G242" s="56" t="s">
        <v>272</v>
      </c>
      <c r="H242" s="56" t="s">
        <v>272</v>
      </c>
      <c r="I242" s="25">
        <v>41000</v>
      </c>
      <c r="J242" s="25">
        <v>583.79</v>
      </c>
      <c r="K242" s="25">
        <v>25</v>
      </c>
      <c r="L242" s="25">
        <v>1176.7</v>
      </c>
      <c r="M242" s="25">
        <f t="shared" si="261"/>
        <v>2910.9999999999995</v>
      </c>
      <c r="N242" s="25">
        <f t="shared" si="262"/>
        <v>451.00000000000006</v>
      </c>
      <c r="O242" s="25">
        <f t="shared" si="263"/>
        <v>1246.4000000000001</v>
      </c>
      <c r="P242" s="25">
        <f t="shared" si="264"/>
        <v>2906.9</v>
      </c>
      <c r="Q242" s="25">
        <f t="shared" si="265"/>
        <v>2423.1000000000004</v>
      </c>
      <c r="R242" s="25">
        <f t="shared" si="266"/>
        <v>3031.8900000000003</v>
      </c>
      <c r="S242" s="25">
        <f t="shared" si="267"/>
        <v>6268.9</v>
      </c>
      <c r="T242" s="25">
        <f t="shared" si="268"/>
        <v>37968.11</v>
      </c>
      <c r="U242" s="26" t="s">
        <v>362</v>
      </c>
      <c r="V242" s="27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</row>
    <row r="243" spans="1:110" s="2" customFormat="1" ht="30" customHeight="1" x14ac:dyDescent="0.25">
      <c r="A243" s="48">
        <v>237</v>
      </c>
      <c r="B243" s="23" t="s">
        <v>342</v>
      </c>
      <c r="C243" s="48" t="s">
        <v>288</v>
      </c>
      <c r="D243" s="23" t="s">
        <v>146</v>
      </c>
      <c r="E243" s="23" t="s">
        <v>46</v>
      </c>
      <c r="F243" s="48" t="s">
        <v>271</v>
      </c>
      <c r="G243" s="56" t="s">
        <v>272</v>
      </c>
      <c r="H243" s="56" t="s">
        <v>272</v>
      </c>
      <c r="I243" s="25">
        <v>46000</v>
      </c>
      <c r="J243" s="25">
        <v>1289.46</v>
      </c>
      <c r="K243" s="25">
        <v>25</v>
      </c>
      <c r="L243" s="25">
        <f t="shared" si="214"/>
        <v>1320.2</v>
      </c>
      <c r="M243" s="25">
        <f t="shared" si="261"/>
        <v>3265.9999999999995</v>
      </c>
      <c r="N243" s="25">
        <f t="shared" si="262"/>
        <v>506.00000000000006</v>
      </c>
      <c r="O243" s="25">
        <f t="shared" si="263"/>
        <v>1398.4</v>
      </c>
      <c r="P243" s="25">
        <f t="shared" si="264"/>
        <v>3261.4</v>
      </c>
      <c r="Q243" s="25">
        <f t="shared" si="265"/>
        <v>2718.6000000000004</v>
      </c>
      <c r="R243" s="25">
        <f t="shared" si="266"/>
        <v>4033.06</v>
      </c>
      <c r="S243" s="25">
        <f t="shared" si="267"/>
        <v>7033.4</v>
      </c>
      <c r="T243" s="25">
        <f t="shared" si="268"/>
        <v>41966.94</v>
      </c>
      <c r="U243" s="26" t="s">
        <v>362</v>
      </c>
      <c r="V243" s="27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</row>
    <row r="244" spans="1:110" s="2" customFormat="1" ht="30" customHeight="1" x14ac:dyDescent="0.25">
      <c r="A244" s="48">
        <v>238</v>
      </c>
      <c r="B244" s="23" t="s">
        <v>409</v>
      </c>
      <c r="C244" s="48" t="s">
        <v>289</v>
      </c>
      <c r="D244" s="23" t="s">
        <v>146</v>
      </c>
      <c r="E244" s="23" t="s">
        <v>46</v>
      </c>
      <c r="F244" s="48" t="s">
        <v>271</v>
      </c>
      <c r="G244" s="56" t="s">
        <v>272</v>
      </c>
      <c r="H244" s="56" t="s">
        <v>272</v>
      </c>
      <c r="I244" s="25">
        <v>46000</v>
      </c>
      <c r="J244" s="25">
        <v>1289.46</v>
      </c>
      <c r="K244" s="25">
        <v>25</v>
      </c>
      <c r="L244" s="25">
        <f t="shared" si="214"/>
        <v>1320.2</v>
      </c>
      <c r="M244" s="25">
        <f t="shared" si="261"/>
        <v>3265.9999999999995</v>
      </c>
      <c r="N244" s="25">
        <f t="shared" si="262"/>
        <v>506.00000000000006</v>
      </c>
      <c r="O244" s="25">
        <f t="shared" si="263"/>
        <v>1398.4</v>
      </c>
      <c r="P244" s="25">
        <f t="shared" si="264"/>
        <v>3261.4</v>
      </c>
      <c r="Q244" s="25">
        <f t="shared" si="265"/>
        <v>2718.6000000000004</v>
      </c>
      <c r="R244" s="25">
        <f t="shared" si="266"/>
        <v>4033.06</v>
      </c>
      <c r="S244" s="25">
        <f t="shared" si="267"/>
        <v>7033.4</v>
      </c>
      <c r="T244" s="25">
        <f>I244-R244</f>
        <v>41966.94</v>
      </c>
      <c r="U244" s="26" t="s">
        <v>362</v>
      </c>
      <c r="V244" s="27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</row>
    <row r="245" spans="1:110" s="2" customFormat="1" ht="30" customHeight="1" x14ac:dyDescent="0.25">
      <c r="A245" s="48">
        <v>239</v>
      </c>
      <c r="B245" s="23" t="s">
        <v>410</v>
      </c>
      <c r="C245" s="48" t="s">
        <v>288</v>
      </c>
      <c r="D245" s="23" t="s">
        <v>146</v>
      </c>
      <c r="E245" s="23" t="s">
        <v>46</v>
      </c>
      <c r="F245" s="48" t="s">
        <v>271</v>
      </c>
      <c r="G245" s="56" t="s">
        <v>272</v>
      </c>
      <c r="H245" s="56" t="s">
        <v>272</v>
      </c>
      <c r="I245" s="25">
        <v>45000</v>
      </c>
      <c r="J245" s="25">
        <v>1148.33</v>
      </c>
      <c r="K245" s="25">
        <v>25</v>
      </c>
      <c r="L245" s="25">
        <f t="shared" si="214"/>
        <v>1291.5</v>
      </c>
      <c r="M245" s="25">
        <f t="shared" si="261"/>
        <v>3194.9999999999995</v>
      </c>
      <c r="N245" s="25">
        <f t="shared" si="262"/>
        <v>495.00000000000006</v>
      </c>
      <c r="O245" s="25">
        <f t="shared" si="263"/>
        <v>1368</v>
      </c>
      <c r="P245" s="25">
        <f t="shared" si="264"/>
        <v>3190.5</v>
      </c>
      <c r="Q245" s="25">
        <f t="shared" si="265"/>
        <v>2659.5</v>
      </c>
      <c r="R245" s="25">
        <f t="shared" si="266"/>
        <v>3832.83</v>
      </c>
      <c r="S245" s="25">
        <f t="shared" si="267"/>
        <v>6880.5</v>
      </c>
      <c r="T245" s="25">
        <f t="shared" ref="T245" si="276">I245-R245</f>
        <v>41167.17</v>
      </c>
      <c r="U245" s="26" t="s">
        <v>362</v>
      </c>
      <c r="V245" s="27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</row>
    <row r="246" spans="1:110" s="2" customFormat="1" ht="30" customHeight="1" x14ac:dyDescent="0.25">
      <c r="A246" s="48">
        <v>240</v>
      </c>
      <c r="B246" s="23" t="s">
        <v>411</v>
      </c>
      <c r="C246" s="48" t="s">
        <v>289</v>
      </c>
      <c r="D246" s="23" t="s">
        <v>146</v>
      </c>
      <c r="E246" s="23" t="s">
        <v>46</v>
      </c>
      <c r="F246" s="48" t="s">
        <v>271</v>
      </c>
      <c r="G246" s="56" t="s">
        <v>272</v>
      </c>
      <c r="H246" s="56" t="s">
        <v>272</v>
      </c>
      <c r="I246" s="25">
        <v>45000</v>
      </c>
      <c r="J246" s="25">
        <v>1148.33</v>
      </c>
      <c r="K246" s="25">
        <v>25</v>
      </c>
      <c r="L246" s="25">
        <f t="shared" si="214"/>
        <v>1291.5</v>
      </c>
      <c r="M246" s="25">
        <f t="shared" si="261"/>
        <v>3194.9999999999995</v>
      </c>
      <c r="N246" s="25">
        <f t="shared" si="262"/>
        <v>495.00000000000006</v>
      </c>
      <c r="O246" s="25">
        <f t="shared" si="263"/>
        <v>1368</v>
      </c>
      <c r="P246" s="25">
        <f t="shared" si="264"/>
        <v>3190.5</v>
      </c>
      <c r="Q246" s="25">
        <f t="shared" si="265"/>
        <v>2659.5</v>
      </c>
      <c r="R246" s="25">
        <f t="shared" si="266"/>
        <v>3832.83</v>
      </c>
      <c r="S246" s="25">
        <f t="shared" si="267"/>
        <v>6880.5</v>
      </c>
      <c r="T246" s="25">
        <f>I246-R246</f>
        <v>41167.17</v>
      </c>
      <c r="U246" s="26" t="s">
        <v>362</v>
      </c>
      <c r="V246" s="27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</row>
    <row r="247" spans="1:110" s="2" customFormat="1" ht="30" customHeight="1" x14ac:dyDescent="0.25">
      <c r="A247" s="48">
        <v>241</v>
      </c>
      <c r="B247" s="23" t="s">
        <v>413</v>
      </c>
      <c r="C247" s="48" t="s">
        <v>288</v>
      </c>
      <c r="D247" s="23" t="s">
        <v>146</v>
      </c>
      <c r="E247" s="23" t="s">
        <v>46</v>
      </c>
      <c r="F247" s="48" t="s">
        <v>271</v>
      </c>
      <c r="G247" s="56" t="s">
        <v>272</v>
      </c>
      <c r="H247" s="56" t="s">
        <v>272</v>
      </c>
      <c r="I247" s="25">
        <v>45000</v>
      </c>
      <c r="J247" s="25">
        <v>1148.33</v>
      </c>
      <c r="K247" s="25">
        <v>25</v>
      </c>
      <c r="L247" s="25">
        <f t="shared" si="214"/>
        <v>1291.5</v>
      </c>
      <c r="M247" s="25">
        <f t="shared" si="261"/>
        <v>3194.9999999999995</v>
      </c>
      <c r="N247" s="25">
        <f t="shared" si="262"/>
        <v>495.00000000000006</v>
      </c>
      <c r="O247" s="25">
        <f t="shared" si="263"/>
        <v>1368</v>
      </c>
      <c r="P247" s="25">
        <f t="shared" si="264"/>
        <v>3190.5</v>
      </c>
      <c r="Q247" s="25">
        <f t="shared" si="265"/>
        <v>2659.5</v>
      </c>
      <c r="R247" s="25">
        <f t="shared" si="266"/>
        <v>3832.83</v>
      </c>
      <c r="S247" s="25">
        <f t="shared" si="267"/>
        <v>6880.5</v>
      </c>
      <c r="T247" s="25">
        <f t="shared" ref="T247:T252" si="277">I247-R247</f>
        <v>41167.17</v>
      </c>
      <c r="U247" s="26" t="s">
        <v>362</v>
      </c>
      <c r="V247" s="27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</row>
    <row r="248" spans="1:110" s="2" customFormat="1" ht="30" customHeight="1" x14ac:dyDescent="0.25">
      <c r="A248" s="48">
        <v>242</v>
      </c>
      <c r="B248" s="23" t="s">
        <v>417</v>
      </c>
      <c r="C248" s="48" t="s">
        <v>289</v>
      </c>
      <c r="D248" s="23" t="s">
        <v>146</v>
      </c>
      <c r="E248" s="23" t="s">
        <v>46</v>
      </c>
      <c r="F248" s="48" t="s">
        <v>271</v>
      </c>
      <c r="G248" s="56" t="s">
        <v>272</v>
      </c>
      <c r="H248" s="56" t="s">
        <v>272</v>
      </c>
      <c r="I248" s="25">
        <v>45000</v>
      </c>
      <c r="J248" s="25">
        <v>1148.33</v>
      </c>
      <c r="K248" s="25">
        <v>25</v>
      </c>
      <c r="L248" s="25">
        <f t="shared" si="214"/>
        <v>1291.5</v>
      </c>
      <c r="M248" s="25">
        <f t="shared" si="261"/>
        <v>3194.9999999999995</v>
      </c>
      <c r="N248" s="25">
        <f t="shared" si="262"/>
        <v>495.00000000000006</v>
      </c>
      <c r="O248" s="25">
        <f t="shared" si="263"/>
        <v>1368</v>
      </c>
      <c r="P248" s="25">
        <f t="shared" si="264"/>
        <v>3190.5</v>
      </c>
      <c r="Q248" s="25">
        <f t="shared" si="265"/>
        <v>2659.5</v>
      </c>
      <c r="R248" s="25">
        <f t="shared" si="266"/>
        <v>3832.83</v>
      </c>
      <c r="S248" s="25">
        <f t="shared" si="267"/>
        <v>6880.5</v>
      </c>
      <c r="T248" s="25">
        <f>I248-R248</f>
        <v>41167.17</v>
      </c>
      <c r="U248" s="26" t="s">
        <v>362</v>
      </c>
      <c r="V248" s="27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</row>
    <row r="249" spans="1:110" s="2" customFormat="1" ht="30" customHeight="1" x14ac:dyDescent="0.25">
      <c r="A249" s="48">
        <v>243</v>
      </c>
      <c r="B249" s="23" t="s">
        <v>416</v>
      </c>
      <c r="C249" s="48" t="s">
        <v>288</v>
      </c>
      <c r="D249" s="23" t="s">
        <v>146</v>
      </c>
      <c r="E249" s="23" t="s">
        <v>46</v>
      </c>
      <c r="F249" s="48" t="s">
        <v>271</v>
      </c>
      <c r="G249" s="56" t="s">
        <v>272</v>
      </c>
      <c r="H249" s="56" t="s">
        <v>272</v>
      </c>
      <c r="I249" s="25">
        <v>45000</v>
      </c>
      <c r="J249" s="25">
        <v>1148.33</v>
      </c>
      <c r="K249" s="25">
        <v>25</v>
      </c>
      <c r="L249" s="25">
        <f t="shared" si="214"/>
        <v>1291.5</v>
      </c>
      <c r="M249" s="25">
        <f t="shared" si="261"/>
        <v>3194.9999999999995</v>
      </c>
      <c r="N249" s="25">
        <f t="shared" si="262"/>
        <v>495.00000000000006</v>
      </c>
      <c r="O249" s="25">
        <f t="shared" si="263"/>
        <v>1368</v>
      </c>
      <c r="P249" s="25">
        <f t="shared" si="264"/>
        <v>3190.5</v>
      </c>
      <c r="Q249" s="25">
        <f t="shared" si="265"/>
        <v>2659.5</v>
      </c>
      <c r="R249" s="25">
        <f t="shared" si="266"/>
        <v>3832.83</v>
      </c>
      <c r="S249" s="25">
        <f t="shared" si="267"/>
        <v>6880.5</v>
      </c>
      <c r="T249" s="25">
        <f t="shared" si="277"/>
        <v>41167.17</v>
      </c>
      <c r="U249" s="26" t="s">
        <v>362</v>
      </c>
      <c r="V249" s="27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</row>
    <row r="250" spans="1:110" s="42" customFormat="1" ht="30" customHeight="1" x14ac:dyDescent="0.25">
      <c r="A250" s="48">
        <v>244</v>
      </c>
      <c r="B250" s="23" t="s">
        <v>426</v>
      </c>
      <c r="C250" s="48" t="s">
        <v>289</v>
      </c>
      <c r="D250" s="23" t="s">
        <v>146</v>
      </c>
      <c r="E250" s="23" t="s">
        <v>46</v>
      </c>
      <c r="F250" s="48" t="s">
        <v>271</v>
      </c>
      <c r="G250" s="56" t="s">
        <v>272</v>
      </c>
      <c r="H250" s="56" t="s">
        <v>272</v>
      </c>
      <c r="I250" s="25">
        <v>45000</v>
      </c>
      <c r="J250" s="25">
        <v>1148.33</v>
      </c>
      <c r="K250" s="25">
        <v>25</v>
      </c>
      <c r="L250" s="25">
        <f t="shared" si="214"/>
        <v>1291.5</v>
      </c>
      <c r="M250" s="25">
        <f t="shared" si="261"/>
        <v>3194.9999999999995</v>
      </c>
      <c r="N250" s="25">
        <f t="shared" si="262"/>
        <v>495.00000000000006</v>
      </c>
      <c r="O250" s="25">
        <f t="shared" si="263"/>
        <v>1368</v>
      </c>
      <c r="P250" s="25">
        <f t="shared" si="264"/>
        <v>3190.5</v>
      </c>
      <c r="Q250" s="25">
        <f t="shared" si="265"/>
        <v>2659.5</v>
      </c>
      <c r="R250" s="25">
        <f t="shared" si="266"/>
        <v>3832.83</v>
      </c>
      <c r="S250" s="25">
        <f t="shared" si="267"/>
        <v>6880.5</v>
      </c>
      <c r="T250" s="25">
        <f t="shared" si="277"/>
        <v>41167.17</v>
      </c>
      <c r="U250" s="26" t="s">
        <v>362</v>
      </c>
      <c r="V250" s="27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</row>
    <row r="251" spans="1:110" s="2" customFormat="1" ht="30" customHeight="1" x14ac:dyDescent="0.25">
      <c r="A251" s="48">
        <v>245</v>
      </c>
      <c r="B251" s="23" t="s">
        <v>415</v>
      </c>
      <c r="C251" s="48" t="s">
        <v>288</v>
      </c>
      <c r="D251" s="23" t="s">
        <v>146</v>
      </c>
      <c r="E251" s="23" t="s">
        <v>46</v>
      </c>
      <c r="F251" s="48" t="s">
        <v>271</v>
      </c>
      <c r="G251" s="56" t="s">
        <v>272</v>
      </c>
      <c r="H251" s="56" t="s">
        <v>272</v>
      </c>
      <c r="I251" s="25">
        <v>45000</v>
      </c>
      <c r="J251" s="25">
        <v>1148.33</v>
      </c>
      <c r="K251" s="25">
        <v>25</v>
      </c>
      <c r="L251" s="25">
        <f t="shared" si="214"/>
        <v>1291.5</v>
      </c>
      <c r="M251" s="25">
        <f t="shared" si="261"/>
        <v>3194.9999999999995</v>
      </c>
      <c r="N251" s="25">
        <f t="shared" si="262"/>
        <v>495.00000000000006</v>
      </c>
      <c r="O251" s="25">
        <f t="shared" si="263"/>
        <v>1368</v>
      </c>
      <c r="P251" s="25">
        <f t="shared" si="264"/>
        <v>3190.5</v>
      </c>
      <c r="Q251" s="25">
        <f t="shared" si="265"/>
        <v>2659.5</v>
      </c>
      <c r="R251" s="25">
        <f t="shared" si="266"/>
        <v>3832.83</v>
      </c>
      <c r="S251" s="25">
        <f t="shared" si="267"/>
        <v>6880.5</v>
      </c>
      <c r="T251" s="25">
        <f>I251-R251</f>
        <v>41167.17</v>
      </c>
      <c r="U251" s="26" t="s">
        <v>362</v>
      </c>
      <c r="V251" s="27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</row>
    <row r="252" spans="1:110" s="2" customFormat="1" ht="30" customHeight="1" x14ac:dyDescent="0.25">
      <c r="A252" s="48">
        <v>246</v>
      </c>
      <c r="B252" s="23" t="s">
        <v>414</v>
      </c>
      <c r="C252" s="48" t="s">
        <v>288</v>
      </c>
      <c r="D252" s="23" t="s">
        <v>146</v>
      </c>
      <c r="E252" s="23" t="s">
        <v>46</v>
      </c>
      <c r="F252" s="48" t="s">
        <v>271</v>
      </c>
      <c r="G252" s="56" t="s">
        <v>272</v>
      </c>
      <c r="H252" s="56" t="s">
        <v>272</v>
      </c>
      <c r="I252" s="25">
        <v>45000</v>
      </c>
      <c r="J252" s="25">
        <v>1148.33</v>
      </c>
      <c r="K252" s="25">
        <v>25</v>
      </c>
      <c r="L252" s="25">
        <f t="shared" si="214"/>
        <v>1291.5</v>
      </c>
      <c r="M252" s="25">
        <f t="shared" si="261"/>
        <v>3194.9999999999995</v>
      </c>
      <c r="N252" s="25">
        <f t="shared" si="262"/>
        <v>495.00000000000006</v>
      </c>
      <c r="O252" s="25">
        <f t="shared" si="263"/>
        <v>1368</v>
      </c>
      <c r="P252" s="25">
        <f t="shared" si="264"/>
        <v>3190.5</v>
      </c>
      <c r="Q252" s="25">
        <f t="shared" si="265"/>
        <v>2659.5</v>
      </c>
      <c r="R252" s="25">
        <f t="shared" si="266"/>
        <v>3832.83</v>
      </c>
      <c r="S252" s="25">
        <f t="shared" si="267"/>
        <v>6880.5</v>
      </c>
      <c r="T252" s="25">
        <f t="shared" si="277"/>
        <v>41167.17</v>
      </c>
      <c r="U252" s="26" t="s">
        <v>362</v>
      </c>
      <c r="V252" s="27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</row>
    <row r="253" spans="1:110" s="2" customFormat="1" ht="30" customHeight="1" x14ac:dyDescent="0.25">
      <c r="A253" s="48">
        <v>247</v>
      </c>
      <c r="B253" s="23" t="s">
        <v>180</v>
      </c>
      <c r="C253" s="48" t="s">
        <v>289</v>
      </c>
      <c r="D253" s="23" t="s">
        <v>302</v>
      </c>
      <c r="E253" s="23" t="s">
        <v>46</v>
      </c>
      <c r="F253" s="48" t="s">
        <v>271</v>
      </c>
      <c r="G253" s="56" t="s">
        <v>272</v>
      </c>
      <c r="H253" s="56" t="s">
        <v>272</v>
      </c>
      <c r="I253" s="25">
        <v>41000</v>
      </c>
      <c r="J253" s="25">
        <v>583.79</v>
      </c>
      <c r="K253" s="25">
        <v>25</v>
      </c>
      <c r="L253" s="25">
        <f t="shared" si="214"/>
        <v>1176.7</v>
      </c>
      <c r="M253" s="25">
        <f>I253*7.1%</f>
        <v>2910.9999999999995</v>
      </c>
      <c r="N253" s="25">
        <f>I253*1.1%</f>
        <v>451.00000000000006</v>
      </c>
      <c r="O253" s="25">
        <f>I253*3.04%</f>
        <v>1246.4000000000001</v>
      </c>
      <c r="P253" s="25">
        <f>I253*7.09%</f>
        <v>2906.9</v>
      </c>
      <c r="Q253" s="25">
        <f>+L253+O253</f>
        <v>2423.1000000000004</v>
      </c>
      <c r="R253" s="25">
        <f>SUM(J253+K253+L253+O253)</f>
        <v>3031.8900000000003</v>
      </c>
      <c r="S253" s="25">
        <f>SUM(M253+N253+P253)</f>
        <v>6268.9</v>
      </c>
      <c r="T253" s="25">
        <f>I253-R253</f>
        <v>37968.11</v>
      </c>
      <c r="U253" s="26" t="s">
        <v>362</v>
      </c>
      <c r="V253" s="27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</row>
    <row r="254" spans="1:110" s="22" customFormat="1" ht="30" customHeight="1" x14ac:dyDescent="0.25">
      <c r="A254" s="126" t="s">
        <v>10</v>
      </c>
      <c r="B254" s="126"/>
      <c r="C254" s="126"/>
      <c r="D254" s="18"/>
      <c r="E254" s="18"/>
      <c r="F254" s="19"/>
      <c r="G254" s="19"/>
      <c r="H254" s="19"/>
      <c r="I254" s="20">
        <f t="shared" ref="I254:T254" si="278">SUM(I7:I253)</f>
        <v>13673100</v>
      </c>
      <c r="J254" s="20">
        <f t="shared" si="278"/>
        <v>797188.58000000019</v>
      </c>
      <c r="K254" s="20">
        <f t="shared" si="278"/>
        <v>6175</v>
      </c>
      <c r="L254" s="20">
        <f t="shared" si="278"/>
        <v>392417.97000000085</v>
      </c>
      <c r="M254" s="20">
        <f t="shared" si="278"/>
        <v>967524.1</v>
      </c>
      <c r="N254" s="20">
        <f t="shared" si="278"/>
        <v>148743.1</v>
      </c>
      <c r="O254" s="20">
        <f t="shared" si="278"/>
        <v>415481.05999999976</v>
      </c>
      <c r="P254" s="20">
        <f t="shared" si="278"/>
        <v>969422.79000000202</v>
      </c>
      <c r="Q254" s="20">
        <f t="shared" si="278"/>
        <v>807899.02999999828</v>
      </c>
      <c r="R254" s="20">
        <f t="shared" si="278"/>
        <v>1611262.610000005</v>
      </c>
      <c r="S254" s="20">
        <f t="shared" si="278"/>
        <v>2085689.9900000007</v>
      </c>
      <c r="T254" s="20">
        <f t="shared" si="278"/>
        <v>12061837.39000001</v>
      </c>
      <c r="U254" s="21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</row>
    <row r="255" spans="1:110" x14ac:dyDescent="0.25">
      <c r="A255" s="49"/>
      <c r="B255" s="15"/>
      <c r="C255" s="53"/>
      <c r="D255" s="7"/>
      <c r="E255" s="7"/>
      <c r="F255" s="6"/>
      <c r="G255" s="6"/>
      <c r="H255" s="6"/>
      <c r="I255" s="8"/>
      <c r="J255" s="45"/>
      <c r="K255" s="13"/>
      <c r="L255" s="44"/>
      <c r="M255" s="13"/>
      <c r="N255" s="44"/>
      <c r="O255" s="44"/>
      <c r="P255" s="13"/>
      <c r="Q255" s="13"/>
      <c r="R255" s="13"/>
      <c r="S255" s="13"/>
      <c r="T255" s="14"/>
      <c r="U255" s="3"/>
      <c r="V255" s="27"/>
    </row>
    <row r="256" spans="1:110" x14ac:dyDescent="0.25">
      <c r="A256" s="72"/>
      <c r="B256" s="72"/>
      <c r="C256" s="73"/>
      <c r="D256" s="72"/>
      <c r="E256" s="72"/>
      <c r="F256" s="73"/>
      <c r="G256" s="74"/>
      <c r="H256" s="75"/>
      <c r="I256" s="75"/>
      <c r="J256" s="76"/>
      <c r="K256" s="76"/>
      <c r="L256" s="76"/>
      <c r="M256" s="76"/>
      <c r="N256" s="77"/>
      <c r="O256" s="77"/>
      <c r="P256" s="77"/>
      <c r="Q256" s="77"/>
      <c r="R256" s="77"/>
      <c r="S256" s="77"/>
      <c r="T256"/>
      <c r="U256" s="3"/>
      <c r="V256" s="27"/>
    </row>
    <row r="257" spans="1:110" x14ac:dyDescent="0.25">
      <c r="A257" s="78"/>
      <c r="B257" s="79"/>
      <c r="C257" s="80"/>
      <c r="D257" s="79"/>
      <c r="E257" s="79"/>
      <c r="F257" s="80"/>
      <c r="G257" s="81"/>
      <c r="H257" s="82"/>
      <c r="I257" s="82"/>
      <c r="J257" s="83"/>
      <c r="K257" s="84"/>
      <c r="L257" s="84"/>
      <c r="M257" s="83"/>
      <c r="N257" s="85"/>
      <c r="O257" s="85"/>
      <c r="P257" s="85"/>
      <c r="Q257" s="85"/>
      <c r="R257" s="85"/>
      <c r="S257" s="85"/>
      <c r="T257" s="86"/>
      <c r="U257" s="3"/>
    </row>
    <row r="258" spans="1:110" x14ac:dyDescent="0.25">
      <c r="A258" s="79"/>
      <c r="B258" s="78" t="s">
        <v>11</v>
      </c>
      <c r="C258" s="79"/>
      <c r="D258" s="80"/>
      <c r="E258" s="79"/>
      <c r="F258" s="79"/>
      <c r="G258" s="80"/>
      <c r="H258" s="81"/>
      <c r="I258" s="87"/>
      <c r="J258" s="87"/>
      <c r="K258" s="88"/>
      <c r="L258" s="89"/>
      <c r="M258" s="89"/>
      <c r="N258" s="88"/>
      <c r="O258" s="85"/>
      <c r="P258" s="90"/>
      <c r="Q258" s="85"/>
      <c r="R258" s="85"/>
      <c r="S258" s="85"/>
      <c r="T258" s="86"/>
      <c r="U258" s="3"/>
    </row>
    <row r="259" spans="1:110" x14ac:dyDescent="0.25">
      <c r="A259" s="79"/>
      <c r="B259" s="79" t="s">
        <v>12</v>
      </c>
      <c r="C259" s="79"/>
      <c r="D259" s="80"/>
      <c r="E259" s="79"/>
      <c r="F259" s="79"/>
      <c r="G259" s="80"/>
      <c r="H259" s="81"/>
      <c r="I259" s="81"/>
      <c r="J259" s="91"/>
      <c r="K259" s="81"/>
      <c r="L259" s="81"/>
      <c r="M259" s="81"/>
      <c r="N259" s="81"/>
      <c r="O259" s="85"/>
      <c r="P259" s="90"/>
      <c r="Q259" s="85"/>
      <c r="R259" s="85"/>
      <c r="S259" s="85"/>
      <c r="T259" s="86"/>
      <c r="U259" s="3"/>
    </row>
    <row r="260" spans="1:110" x14ac:dyDescent="0.25">
      <c r="A260" s="79"/>
      <c r="B260" s="79" t="s">
        <v>13</v>
      </c>
      <c r="C260" s="79"/>
      <c r="D260" s="80"/>
      <c r="E260" s="79"/>
      <c r="F260" s="79"/>
      <c r="G260" s="80"/>
      <c r="H260" s="81"/>
      <c r="I260" s="87"/>
      <c r="J260" s="92"/>
      <c r="K260" s="88"/>
      <c r="L260" s="89"/>
      <c r="M260" s="89"/>
      <c r="N260" s="88"/>
      <c r="O260" s="85"/>
      <c r="P260" s="90"/>
      <c r="Q260" s="85"/>
      <c r="R260" s="85"/>
      <c r="S260" s="85"/>
      <c r="T260" s="86"/>
      <c r="U260" s="3"/>
    </row>
    <row r="261" spans="1:110" x14ac:dyDescent="0.25">
      <c r="A261" s="79"/>
      <c r="B261" s="79" t="s">
        <v>14</v>
      </c>
      <c r="C261" s="79"/>
      <c r="D261" s="80"/>
      <c r="E261" s="79"/>
      <c r="F261" s="79"/>
      <c r="G261" s="93"/>
      <c r="H261" s="81"/>
      <c r="I261" s="87"/>
      <c r="J261" s="92"/>
      <c r="K261" s="88"/>
      <c r="L261" s="89"/>
      <c r="M261" s="89"/>
      <c r="N261" s="88"/>
      <c r="O261" s="85"/>
      <c r="P261" s="90"/>
      <c r="Q261" s="85"/>
      <c r="R261" s="85"/>
      <c r="S261" s="85"/>
      <c r="T261" s="86"/>
      <c r="U261" s="3"/>
    </row>
    <row r="262" spans="1:110" s="9" customFormat="1" ht="18.75" customHeight="1" x14ac:dyDescent="0.3">
      <c r="A262" s="79"/>
      <c r="B262" s="79" t="s">
        <v>429</v>
      </c>
      <c r="C262" s="79"/>
      <c r="D262" s="80"/>
      <c r="E262" s="79"/>
      <c r="F262" s="79"/>
      <c r="G262" s="80"/>
      <c r="H262" s="94"/>
      <c r="I262" s="94"/>
      <c r="J262" s="95"/>
      <c r="K262" s="94"/>
      <c r="L262" s="89"/>
      <c r="M262" s="89"/>
      <c r="N262" s="96"/>
      <c r="O262" s="85"/>
      <c r="P262" s="97"/>
      <c r="Q262" s="85"/>
      <c r="R262" s="85"/>
      <c r="S262" s="85"/>
      <c r="T262" s="86"/>
      <c r="U262" s="10"/>
      <c r="V262" s="122"/>
      <c r="W262" s="122"/>
      <c r="X262" s="122"/>
      <c r="Y262" s="122"/>
      <c r="Z262" s="122"/>
      <c r="AA262" s="122"/>
      <c r="AB262" s="122"/>
      <c r="AC262" s="122"/>
      <c r="AD262" s="122"/>
      <c r="AE262" s="122"/>
      <c r="AF262" s="122"/>
      <c r="AG262" s="122"/>
      <c r="AH262" s="122"/>
      <c r="AI262" s="122"/>
      <c r="AJ262" s="122"/>
      <c r="AK262" s="122"/>
      <c r="AL262" s="122"/>
      <c r="AM262" s="122"/>
      <c r="AN262" s="122"/>
      <c r="AO262" s="122"/>
      <c r="AP262" s="122"/>
      <c r="AQ262" s="122"/>
      <c r="AR262" s="122"/>
      <c r="AS262" s="122"/>
      <c r="AT262" s="122"/>
      <c r="AU262" s="122"/>
      <c r="AV262" s="122"/>
      <c r="AW262" s="122"/>
      <c r="AX262" s="122"/>
      <c r="AY262" s="122"/>
      <c r="AZ262" s="122"/>
      <c r="BA262" s="122"/>
      <c r="BB262" s="122"/>
      <c r="BC262" s="122"/>
      <c r="BD262" s="122"/>
      <c r="BE262" s="122"/>
      <c r="BF262" s="122"/>
      <c r="BG262" s="122"/>
      <c r="BH262" s="122"/>
      <c r="BI262" s="122"/>
      <c r="BJ262" s="122"/>
      <c r="BK262" s="122"/>
      <c r="BL262" s="122"/>
      <c r="BM262" s="122"/>
      <c r="BN262" s="122"/>
      <c r="BO262" s="122"/>
      <c r="BP262" s="122"/>
      <c r="BQ262" s="122"/>
      <c r="BR262" s="122"/>
      <c r="BS262" s="122"/>
      <c r="BT262" s="122"/>
      <c r="BU262" s="122"/>
      <c r="BV262" s="122"/>
      <c r="BW262" s="122"/>
      <c r="BX262" s="122"/>
      <c r="BY262" s="122"/>
      <c r="BZ262" s="122"/>
      <c r="CA262" s="122"/>
      <c r="CB262" s="122"/>
      <c r="CC262" s="122"/>
      <c r="CD262" s="122"/>
      <c r="CE262" s="122"/>
      <c r="CF262" s="122"/>
      <c r="CG262" s="122"/>
      <c r="CH262" s="122"/>
      <c r="CI262" s="122"/>
      <c r="CJ262" s="122"/>
      <c r="CK262" s="122"/>
      <c r="CL262" s="122"/>
      <c r="CM262" s="122"/>
      <c r="CN262" s="122"/>
      <c r="CO262" s="122"/>
      <c r="CP262" s="122"/>
      <c r="CQ262" s="122"/>
      <c r="CR262" s="122"/>
      <c r="CS262" s="122"/>
      <c r="CT262" s="122"/>
      <c r="CU262" s="122"/>
      <c r="CV262" s="122"/>
      <c r="CW262" s="122"/>
      <c r="CX262" s="122"/>
      <c r="CY262" s="122"/>
      <c r="CZ262" s="122"/>
      <c r="DA262" s="122"/>
      <c r="DB262" s="122"/>
      <c r="DC262" s="122"/>
      <c r="DD262" s="122"/>
      <c r="DE262" s="122"/>
      <c r="DF262" s="122"/>
    </row>
    <row r="263" spans="1:110" s="9" customFormat="1" ht="29.25" customHeight="1" x14ac:dyDescent="0.3">
      <c r="A263" s="79"/>
      <c r="B263" s="98"/>
      <c r="C263" s="99"/>
      <c r="D263" s="85"/>
      <c r="E263" s="99"/>
      <c r="F263" s="99"/>
      <c r="G263" s="100"/>
      <c r="H263" s="101"/>
      <c r="I263" s="102"/>
      <c r="J263" s="101"/>
      <c r="K263" s="102"/>
      <c r="L263" s="103"/>
      <c r="M263" s="103"/>
      <c r="N263" s="104"/>
      <c r="O263" s="99"/>
      <c r="P263" s="97"/>
      <c r="Q263" s="86"/>
      <c r="R263" s="86"/>
      <c r="S263" s="86"/>
      <c r="T263" s="86"/>
      <c r="U263" s="10"/>
      <c r="V263" s="122"/>
      <c r="W263" s="122"/>
      <c r="X263" s="122"/>
      <c r="Y263" s="122"/>
      <c r="Z263" s="122"/>
      <c r="AA263" s="122"/>
      <c r="AB263" s="122"/>
      <c r="AC263" s="122"/>
      <c r="AD263" s="122"/>
      <c r="AE263" s="122"/>
      <c r="AF263" s="122"/>
      <c r="AG263" s="122"/>
      <c r="AH263" s="122"/>
      <c r="AI263" s="122"/>
      <c r="AJ263" s="122"/>
      <c r="AK263" s="122"/>
      <c r="AL263" s="122"/>
      <c r="AM263" s="122"/>
      <c r="AN263" s="122"/>
      <c r="AO263" s="122"/>
      <c r="AP263" s="122"/>
      <c r="AQ263" s="122"/>
      <c r="AR263" s="122"/>
      <c r="AS263" s="122"/>
      <c r="AT263" s="122"/>
      <c r="AU263" s="122"/>
      <c r="AV263" s="122"/>
      <c r="AW263" s="122"/>
      <c r="AX263" s="122"/>
      <c r="AY263" s="122"/>
      <c r="AZ263" s="122"/>
      <c r="BA263" s="122"/>
      <c r="BB263" s="122"/>
      <c r="BC263" s="122"/>
      <c r="BD263" s="122"/>
      <c r="BE263" s="122"/>
      <c r="BF263" s="122"/>
      <c r="BG263" s="122"/>
      <c r="BH263" s="122"/>
      <c r="BI263" s="122"/>
      <c r="BJ263" s="122"/>
      <c r="BK263" s="122"/>
      <c r="BL263" s="122"/>
      <c r="BM263" s="122"/>
      <c r="BN263" s="122"/>
      <c r="BO263" s="122"/>
      <c r="BP263" s="122"/>
      <c r="BQ263" s="122"/>
      <c r="BR263" s="122"/>
      <c r="BS263" s="122"/>
      <c r="BT263" s="122"/>
      <c r="BU263" s="122"/>
      <c r="BV263" s="122"/>
      <c r="BW263" s="122"/>
      <c r="BX263" s="122"/>
      <c r="BY263" s="122"/>
      <c r="BZ263" s="122"/>
      <c r="CA263" s="122"/>
      <c r="CB263" s="122"/>
      <c r="CC263" s="122"/>
      <c r="CD263" s="122"/>
      <c r="CE263" s="122"/>
      <c r="CF263" s="122"/>
      <c r="CG263" s="122"/>
      <c r="CH263" s="122"/>
      <c r="CI263" s="122"/>
      <c r="CJ263" s="122"/>
      <c r="CK263" s="122"/>
      <c r="CL263" s="122"/>
      <c r="CM263" s="122"/>
      <c r="CN263" s="122"/>
      <c r="CO263" s="122"/>
      <c r="CP263" s="122"/>
      <c r="CQ263" s="122"/>
      <c r="CR263" s="122"/>
      <c r="CS263" s="122"/>
      <c r="CT263" s="122"/>
      <c r="CU263" s="122"/>
      <c r="CV263" s="122"/>
      <c r="CW263" s="122"/>
      <c r="CX263" s="122"/>
      <c r="CY263" s="122"/>
      <c r="CZ263" s="122"/>
      <c r="DA263" s="122"/>
      <c r="DB263" s="122"/>
      <c r="DC263" s="122"/>
      <c r="DD263" s="122"/>
      <c r="DE263" s="122"/>
      <c r="DF263" s="122"/>
    </row>
    <row r="264" spans="1:110" s="9" customFormat="1" ht="20.25" customHeight="1" x14ac:dyDescent="0.3">
      <c r="A264" s="79"/>
      <c r="B264" s="98"/>
      <c r="C264" s="103"/>
      <c r="D264" s="103"/>
      <c r="E264" s="89"/>
      <c r="F264" s="103"/>
      <c r="G264" s="103"/>
      <c r="H264" s="89"/>
      <c r="I264" s="88"/>
      <c r="J264" s="88"/>
      <c r="K264" s="88"/>
      <c r="L264" s="88"/>
      <c r="M264" s="88"/>
      <c r="N264" s="88"/>
      <c r="O264" s="88"/>
      <c r="P264" s="97"/>
      <c r="Q264" s="85"/>
      <c r="R264" s="86"/>
      <c r="S264" s="86"/>
      <c r="T264" s="85"/>
      <c r="U264" s="10"/>
      <c r="V264" s="122"/>
      <c r="W264" s="122"/>
      <c r="X264" s="122"/>
      <c r="Y264" s="122"/>
      <c r="Z264" s="122"/>
      <c r="AA264" s="122"/>
      <c r="AB264" s="122"/>
      <c r="AC264" s="122"/>
      <c r="AD264" s="122"/>
      <c r="AE264" s="122"/>
      <c r="AF264" s="122"/>
      <c r="AG264" s="122"/>
      <c r="AH264" s="122"/>
      <c r="AI264" s="122"/>
      <c r="AJ264" s="122"/>
      <c r="AK264" s="122"/>
      <c r="AL264" s="122"/>
      <c r="AM264" s="122"/>
      <c r="AN264" s="122"/>
      <c r="AO264" s="122"/>
      <c r="AP264" s="122"/>
      <c r="AQ264" s="122"/>
      <c r="AR264" s="122"/>
      <c r="AS264" s="122"/>
      <c r="AT264" s="122"/>
      <c r="AU264" s="122"/>
      <c r="AV264" s="122"/>
      <c r="AW264" s="122"/>
      <c r="AX264" s="122"/>
      <c r="AY264" s="122"/>
      <c r="AZ264" s="122"/>
      <c r="BA264" s="122"/>
      <c r="BB264" s="122"/>
      <c r="BC264" s="122"/>
      <c r="BD264" s="122"/>
      <c r="BE264" s="122"/>
      <c r="BF264" s="122"/>
      <c r="BG264" s="122"/>
      <c r="BH264" s="122"/>
      <c r="BI264" s="122"/>
      <c r="BJ264" s="122"/>
      <c r="BK264" s="122"/>
      <c r="BL264" s="122"/>
      <c r="BM264" s="122"/>
      <c r="BN264" s="122"/>
      <c r="BO264" s="122"/>
      <c r="BP264" s="122"/>
      <c r="BQ264" s="122"/>
      <c r="BR264" s="122"/>
      <c r="BS264" s="122"/>
      <c r="BT264" s="122"/>
      <c r="BU264" s="122"/>
      <c r="BV264" s="122"/>
      <c r="BW264" s="122"/>
      <c r="BX264" s="122"/>
      <c r="BY264" s="122"/>
      <c r="BZ264" s="122"/>
      <c r="CA264" s="122"/>
      <c r="CB264" s="122"/>
      <c r="CC264" s="122"/>
      <c r="CD264" s="122"/>
      <c r="CE264" s="122"/>
      <c r="CF264" s="122"/>
      <c r="CG264" s="122"/>
      <c r="CH264" s="122"/>
      <c r="CI264" s="122"/>
      <c r="CJ264" s="122"/>
      <c r="CK264" s="122"/>
      <c r="CL264" s="122"/>
      <c r="CM264" s="122"/>
      <c r="CN264" s="122"/>
      <c r="CO264" s="122"/>
      <c r="CP264" s="122"/>
      <c r="CQ264" s="122"/>
      <c r="CR264" s="122"/>
      <c r="CS264" s="122"/>
      <c r="CT264" s="122"/>
      <c r="CU264" s="122"/>
      <c r="CV264" s="122"/>
      <c r="CW264" s="122"/>
      <c r="CX264" s="122"/>
      <c r="CY264" s="122"/>
      <c r="CZ264" s="122"/>
      <c r="DA264" s="122"/>
      <c r="DB264" s="122"/>
      <c r="DC264" s="122"/>
      <c r="DD264" s="122"/>
      <c r="DE264" s="122"/>
      <c r="DF264" s="122"/>
    </row>
    <row r="265" spans="1:110" x14ac:dyDescent="0.25">
      <c r="A265" s="79"/>
      <c r="B265" s="98"/>
      <c r="C265" s="98"/>
      <c r="D265" s="99"/>
      <c r="E265" s="105"/>
      <c r="F265" s="99"/>
      <c r="G265" s="99"/>
      <c r="H265" s="100"/>
      <c r="I265" s="101"/>
      <c r="J265" s="102"/>
      <c r="K265" s="101"/>
      <c r="L265" s="102"/>
      <c r="M265" s="103"/>
      <c r="N265" s="103"/>
      <c r="O265" s="104"/>
      <c r="P265" s="97"/>
      <c r="Q265" s="85"/>
      <c r="R265" s="86"/>
      <c r="S265" s="86"/>
      <c r="T265" s="85"/>
      <c r="U265" s="3"/>
    </row>
    <row r="266" spans="1:110" ht="18.75" x14ac:dyDescent="0.25">
      <c r="A266" s="79"/>
      <c r="B266" s="106"/>
      <c r="C266" s="123" t="s">
        <v>19</v>
      </c>
      <c r="D266" s="123"/>
      <c r="E266" s="107"/>
      <c r="F266" s="107" t="s">
        <v>20</v>
      </c>
      <c r="G266" s="108"/>
      <c r="H266" s="107"/>
      <c r="I266" s="109"/>
      <c r="J266" s="110"/>
      <c r="K266" s="111"/>
      <c r="L266" s="111"/>
      <c r="M266" s="111"/>
      <c r="N266" s="111"/>
      <c r="O266" s="111" t="s">
        <v>43</v>
      </c>
      <c r="P266" s="97"/>
      <c r="Q266" s="85"/>
      <c r="R266" s="86"/>
      <c r="S266" s="86"/>
      <c r="T266" s="86"/>
      <c r="U266" s="3"/>
    </row>
    <row r="267" spans="1:110" ht="18" customHeight="1" x14ac:dyDescent="0.25">
      <c r="A267" s="97"/>
      <c r="B267" s="98"/>
      <c r="C267" s="98"/>
      <c r="D267" s="79"/>
      <c r="E267" s="107"/>
      <c r="F267" s="79"/>
      <c r="G267" s="79"/>
      <c r="H267" s="79"/>
      <c r="I267" s="112"/>
      <c r="J267" s="79"/>
      <c r="K267" s="87"/>
      <c r="L267" s="87"/>
      <c r="M267" s="87"/>
      <c r="N267" s="89"/>
      <c r="O267" s="89"/>
      <c r="P267" s="97"/>
      <c r="Q267" s="85"/>
      <c r="R267" s="86"/>
      <c r="S267" s="86"/>
      <c r="T267" s="86"/>
      <c r="U267" s="3"/>
    </row>
    <row r="268" spans="1:110" ht="19.5" customHeight="1" x14ac:dyDescent="0.25">
      <c r="A268" s="97"/>
      <c r="B268" s="98"/>
      <c r="C268" s="98"/>
      <c r="D268" s="79"/>
      <c r="E268" s="80"/>
      <c r="F268" s="79"/>
      <c r="G268" s="80"/>
      <c r="H268" s="79"/>
      <c r="I268" s="79"/>
      <c r="J268" s="87"/>
      <c r="K268" s="79"/>
      <c r="L268" s="79"/>
      <c r="M268" s="87"/>
      <c r="N268" s="87"/>
      <c r="O268" s="89"/>
      <c r="P268" s="97"/>
      <c r="Q268" s="85"/>
      <c r="R268" s="86"/>
      <c r="S268" s="86"/>
      <c r="T268" s="86"/>
      <c r="U268" s="3"/>
    </row>
    <row r="269" spans="1:110" x14ac:dyDescent="0.25">
      <c r="A269" s="97"/>
      <c r="B269" s="98"/>
      <c r="C269" s="98"/>
      <c r="D269" s="79"/>
      <c r="E269" s="80"/>
      <c r="F269" s="79"/>
      <c r="G269" s="80"/>
      <c r="H269" s="79"/>
      <c r="I269" s="79"/>
      <c r="J269" s="79"/>
      <c r="K269" s="79"/>
      <c r="L269" s="79"/>
      <c r="M269" s="87"/>
      <c r="N269" s="87"/>
      <c r="O269" s="89"/>
      <c r="P269" s="97"/>
      <c r="Q269" s="85"/>
      <c r="R269" s="86"/>
      <c r="S269" s="86"/>
      <c r="T269" s="86"/>
      <c r="U269" s="3"/>
    </row>
    <row r="270" spans="1:110" x14ac:dyDescent="0.25">
      <c r="A270" s="97"/>
      <c r="B270" s="98"/>
      <c r="C270" s="98"/>
      <c r="D270" s="79"/>
      <c r="E270" s="80"/>
      <c r="F270" s="79"/>
      <c r="G270" s="80"/>
      <c r="H270" s="79"/>
      <c r="I270" s="79"/>
      <c r="J270" s="79"/>
      <c r="K270" s="79"/>
      <c r="L270" s="79"/>
      <c r="M270" s="87"/>
      <c r="N270" s="87"/>
      <c r="O270" s="89"/>
      <c r="P270" s="97"/>
      <c r="Q270" s="85"/>
      <c r="R270" s="86"/>
      <c r="S270" s="86"/>
      <c r="T270" s="86"/>
      <c r="U270" s="3"/>
      <c r="V270" s="27"/>
    </row>
    <row r="271" spans="1:110" x14ac:dyDescent="0.25">
      <c r="A271" s="97"/>
      <c r="B271" s="99"/>
      <c r="C271" s="98"/>
      <c r="D271" s="79"/>
      <c r="E271" s="80"/>
      <c r="F271" s="79"/>
      <c r="G271" s="80"/>
      <c r="H271" s="79"/>
      <c r="I271" s="79"/>
      <c r="J271" s="79"/>
      <c r="K271" s="79"/>
      <c r="L271" s="79"/>
      <c r="M271" s="87"/>
      <c r="N271" s="87"/>
      <c r="O271" s="89"/>
      <c r="P271" s="97"/>
      <c r="Q271" s="86"/>
      <c r="R271" s="86"/>
      <c r="S271" s="86"/>
      <c r="T271" s="86"/>
      <c r="U271" s="3"/>
      <c r="V271" s="27"/>
    </row>
    <row r="272" spans="1:110" x14ac:dyDescent="0.25">
      <c r="A272" s="113"/>
      <c r="B272" s="99"/>
      <c r="C272" s="98"/>
      <c r="D272" s="79"/>
      <c r="E272" s="80"/>
      <c r="F272" s="79"/>
      <c r="G272" s="80"/>
      <c r="H272" s="79"/>
      <c r="I272" s="79"/>
      <c r="J272" s="79"/>
      <c r="K272" s="79"/>
      <c r="L272" s="79"/>
      <c r="M272" s="87"/>
      <c r="N272" s="87"/>
      <c r="O272" s="89"/>
      <c r="P272" s="113"/>
      <c r="Q272" s="86"/>
      <c r="R272" s="86"/>
      <c r="S272" s="86"/>
      <c r="T272" s="86"/>
      <c r="U272" s="3"/>
      <c r="V272" s="27"/>
      <c r="W272" s="27"/>
    </row>
    <row r="273" spans="1:23" ht="21" x14ac:dyDescent="0.25">
      <c r="A273" s="113"/>
      <c r="B273" s="99"/>
      <c r="C273" s="99"/>
      <c r="D273" s="114"/>
      <c r="E273" s="55"/>
      <c r="F273" s="99"/>
      <c r="G273" s="99"/>
      <c r="H273" s="11"/>
      <c r="I273" s="115"/>
      <c r="J273" s="103"/>
      <c r="K273" s="103"/>
      <c r="L273" s="103"/>
      <c r="M273" s="103"/>
      <c r="N273" s="103"/>
      <c r="O273" s="103"/>
      <c r="P273" s="113"/>
      <c r="Q273" s="116"/>
      <c r="R273" s="116"/>
      <c r="S273" s="116"/>
      <c r="T273" s="86"/>
      <c r="U273" s="3"/>
      <c r="V273" s="27"/>
      <c r="W273" s="27"/>
    </row>
    <row r="274" spans="1:23" x14ac:dyDescent="0.25">
      <c r="A274" s="113"/>
      <c r="B274" s="99"/>
      <c r="C274" s="85"/>
      <c r="D274" s="99"/>
      <c r="E274" s="99"/>
      <c r="F274" s="99"/>
      <c r="G274" s="99"/>
      <c r="H274" s="103"/>
      <c r="I274" s="99"/>
      <c r="J274" s="103"/>
      <c r="K274" s="99"/>
      <c r="L274" s="99"/>
      <c r="M274" s="103"/>
      <c r="N274" s="99"/>
      <c r="O274" s="99"/>
      <c r="P274" s="113"/>
      <c r="Q274" s="86"/>
      <c r="R274" s="86"/>
      <c r="S274" s="85"/>
      <c r="T274" s="86"/>
      <c r="U274" s="3"/>
      <c r="V274" s="27"/>
      <c r="W274" s="27"/>
    </row>
    <row r="275" spans="1:23" x14ac:dyDescent="0.25">
      <c r="A275" s="113"/>
      <c r="B275" s="99"/>
      <c r="C275" s="85"/>
      <c r="D275" s="99"/>
      <c r="E275" s="99"/>
      <c r="F275" s="99"/>
      <c r="G275" s="99"/>
      <c r="H275" s="103"/>
      <c r="I275" s="99"/>
      <c r="J275" s="103"/>
      <c r="K275" s="99"/>
      <c r="L275" s="99"/>
      <c r="M275" s="103"/>
      <c r="N275" s="99"/>
      <c r="O275" s="99"/>
      <c r="P275" s="113"/>
      <c r="Q275" s="86"/>
      <c r="R275" s="86"/>
      <c r="S275" s="85"/>
      <c r="T275" s="86"/>
      <c r="U275" s="3"/>
      <c r="V275" s="27"/>
      <c r="W275" s="27"/>
    </row>
    <row r="276" spans="1:23" x14ac:dyDescent="0.25">
      <c r="A276" s="113"/>
      <c r="B276" s="113"/>
      <c r="C276" s="113"/>
      <c r="D276" s="113"/>
      <c r="E276" s="97"/>
      <c r="F276" s="113"/>
      <c r="G276" s="117"/>
      <c r="H276" s="113"/>
      <c r="I276" s="117"/>
      <c r="J276" s="113"/>
      <c r="K276" s="113"/>
      <c r="L276" s="113"/>
      <c r="M276" s="113"/>
      <c r="N276" s="113"/>
      <c r="O276" s="113"/>
      <c r="P276" s="113"/>
      <c r="Q276" s="86"/>
      <c r="R276" s="86"/>
      <c r="S276" s="85"/>
      <c r="T276" s="86"/>
      <c r="U276" s="3"/>
      <c r="V276" s="27"/>
      <c r="W276" s="27"/>
    </row>
    <row r="277" spans="1:23" x14ac:dyDescent="0.25">
      <c r="A277" s="86"/>
      <c r="B277" s="86"/>
      <c r="C277" s="118"/>
      <c r="D277" s="86"/>
      <c r="E277" s="86"/>
      <c r="F277" s="118"/>
      <c r="G277" s="119"/>
      <c r="H277" s="119"/>
      <c r="I277" s="119"/>
      <c r="J277" s="119"/>
      <c r="K277" s="119"/>
      <c r="L277" s="119"/>
      <c r="M277" s="119"/>
      <c r="N277" s="86"/>
      <c r="O277" s="86"/>
      <c r="P277" s="86"/>
      <c r="Q277" s="86"/>
      <c r="R277" s="86"/>
      <c r="S277" s="85"/>
      <c r="T277" s="86"/>
    </row>
    <row r="278" spans="1:23" x14ac:dyDescent="0.25">
      <c r="A278" s="86"/>
      <c r="B278" s="86"/>
      <c r="C278" s="118"/>
      <c r="D278" s="86"/>
      <c r="E278" s="86"/>
      <c r="F278" s="118"/>
      <c r="G278" s="119"/>
      <c r="H278" s="119"/>
      <c r="I278" s="119"/>
      <c r="J278" s="119"/>
      <c r="K278" s="119"/>
      <c r="L278" s="119"/>
      <c r="M278" s="119"/>
      <c r="N278" s="86"/>
      <c r="O278" s="86"/>
      <c r="P278" s="86"/>
      <c r="Q278" s="86"/>
      <c r="R278" s="86"/>
      <c r="S278" s="85"/>
      <c r="T278" s="86"/>
    </row>
    <row r="279" spans="1:23" x14ac:dyDescent="0.25">
      <c r="A279" s="86"/>
      <c r="B279" s="86"/>
      <c r="C279" s="118"/>
      <c r="D279" s="86"/>
      <c r="E279" s="86"/>
      <c r="F279" s="118"/>
      <c r="G279" s="119"/>
      <c r="H279" s="119"/>
      <c r="I279" s="119"/>
      <c r="J279" s="119"/>
      <c r="K279" s="119"/>
      <c r="L279" s="119"/>
      <c r="M279" s="119"/>
      <c r="N279" s="86"/>
      <c r="O279" s="86"/>
      <c r="P279" s="86"/>
      <c r="Q279" s="86"/>
      <c r="R279" s="86"/>
      <c r="S279" s="85"/>
      <c r="T279" s="86"/>
    </row>
    <row r="280" spans="1:23" x14ac:dyDescent="0.25">
      <c r="A280" s="86"/>
      <c r="B280" s="86"/>
      <c r="C280" s="118"/>
      <c r="D280" s="86"/>
      <c r="E280" s="86"/>
      <c r="F280" s="118"/>
      <c r="G280" s="119"/>
      <c r="H280" s="119"/>
      <c r="I280" s="119"/>
      <c r="J280" s="119"/>
      <c r="K280" s="119"/>
      <c r="L280" s="119"/>
      <c r="M280" s="119"/>
      <c r="N280" s="86"/>
      <c r="O280" s="86"/>
      <c r="P280" s="86"/>
      <c r="Q280" s="86"/>
      <c r="R280" s="86"/>
      <c r="S280" s="85"/>
      <c r="T280" s="86"/>
    </row>
    <row r="281" spans="1:23" x14ac:dyDescent="0.25">
      <c r="A281" s="86"/>
      <c r="B281" s="86"/>
      <c r="C281" s="118"/>
      <c r="D281" s="86"/>
      <c r="E281" s="86"/>
      <c r="F281" s="118"/>
      <c r="G281" s="119"/>
      <c r="H281" s="119"/>
      <c r="I281" s="119"/>
      <c r="J281" s="119"/>
      <c r="K281" s="119"/>
      <c r="L281" s="119"/>
      <c r="M281" s="119"/>
      <c r="N281" s="86"/>
      <c r="O281" s="86"/>
      <c r="P281" s="86"/>
      <c r="Q281" s="86"/>
      <c r="R281" s="86"/>
      <c r="S281" s="85"/>
      <c r="T281" s="86"/>
    </row>
    <row r="282" spans="1:23" x14ac:dyDescent="0.25">
      <c r="A282"/>
      <c r="B282"/>
      <c r="C282" s="120"/>
      <c r="D282"/>
      <c r="E282"/>
      <c r="F282" s="120"/>
      <c r="G282" s="121"/>
      <c r="H282" s="121"/>
      <c r="I282" s="121"/>
      <c r="J282" s="121"/>
      <c r="K282" s="121"/>
      <c r="L282" s="121"/>
      <c r="M282" s="121"/>
      <c r="N282"/>
      <c r="O282"/>
      <c r="P282"/>
      <c r="Q282"/>
      <c r="R282"/>
      <c r="S282" s="77"/>
      <c r="T282"/>
    </row>
    <row r="283" spans="1:23" x14ac:dyDescent="0.25">
      <c r="A283"/>
      <c r="B283"/>
      <c r="C283" s="120"/>
      <c r="D283"/>
      <c r="E283"/>
      <c r="F283" s="120"/>
      <c r="G283" s="121"/>
      <c r="H283" s="121"/>
      <c r="I283" s="121"/>
      <c r="J283" s="121"/>
      <c r="K283" s="121"/>
      <c r="L283" s="121"/>
      <c r="M283" s="121"/>
      <c r="N283"/>
      <c r="O283"/>
      <c r="P283"/>
      <c r="Q283"/>
      <c r="R283"/>
      <c r="S283" s="77"/>
      <c r="T283"/>
    </row>
    <row r="284" spans="1:23" x14ac:dyDescent="0.25">
      <c r="B284" s="28"/>
      <c r="C284" s="70"/>
      <c r="D284" s="47"/>
      <c r="E284" s="69"/>
      <c r="F284" s="71"/>
      <c r="G284" s="71"/>
      <c r="H284" s="71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</row>
    <row r="285" spans="1:23" x14ac:dyDescent="0.25">
      <c r="B285" s="28"/>
      <c r="C285" s="70"/>
      <c r="D285" s="47"/>
      <c r="E285" s="69"/>
      <c r="F285" s="71"/>
      <c r="G285" s="71"/>
      <c r="H285" s="71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</row>
    <row r="286" spans="1:23" x14ac:dyDescent="0.25">
      <c r="B286" s="28"/>
      <c r="C286" s="70"/>
      <c r="D286" s="47"/>
      <c r="E286" s="69"/>
      <c r="F286" s="71"/>
      <c r="G286" s="71"/>
      <c r="H286" s="71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</row>
    <row r="287" spans="1:23" x14ac:dyDescent="0.25">
      <c r="B287" s="28"/>
      <c r="C287" s="70"/>
      <c r="D287" s="47"/>
      <c r="E287" s="69"/>
      <c r="F287" s="71"/>
      <c r="G287" s="71"/>
      <c r="H287" s="71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</row>
    <row r="288" spans="1:23" x14ac:dyDescent="0.25">
      <c r="B288" s="28"/>
      <c r="C288" s="70"/>
      <c r="D288" s="47"/>
      <c r="E288" s="69"/>
      <c r="F288" s="71"/>
      <c r="G288" s="71"/>
      <c r="H288" s="71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</row>
    <row r="289" spans="2:21" x14ac:dyDescent="0.25">
      <c r="B289" s="28"/>
      <c r="C289" s="70"/>
      <c r="D289" s="47"/>
      <c r="E289" s="69"/>
      <c r="F289" s="71"/>
      <c r="G289" s="71"/>
      <c r="H289" s="71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</row>
    <row r="290" spans="2:21" x14ac:dyDescent="0.25">
      <c r="B290" s="28"/>
      <c r="C290" s="70"/>
      <c r="D290" s="47"/>
      <c r="E290" s="69"/>
      <c r="F290" s="71"/>
      <c r="G290" s="71"/>
      <c r="H290" s="71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</row>
    <row r="291" spans="2:21" x14ac:dyDescent="0.25">
      <c r="B291" s="28"/>
      <c r="C291" s="70"/>
      <c r="D291" s="47"/>
      <c r="E291" s="69"/>
      <c r="F291" s="71"/>
      <c r="G291" s="71"/>
      <c r="H291" s="71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</row>
    <row r="292" spans="2:21" x14ac:dyDescent="0.25">
      <c r="B292" s="28"/>
      <c r="C292" s="70"/>
      <c r="D292" s="47"/>
      <c r="E292" s="69"/>
      <c r="F292" s="71"/>
      <c r="G292" s="71"/>
      <c r="H292" s="71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</row>
    <row r="293" spans="2:21" x14ac:dyDescent="0.25">
      <c r="B293" s="28"/>
      <c r="C293" s="70"/>
      <c r="D293" s="47"/>
      <c r="E293" s="69"/>
      <c r="F293" s="71"/>
      <c r="G293" s="71"/>
      <c r="H293" s="71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</row>
    <row r="294" spans="2:21" x14ac:dyDescent="0.25">
      <c r="B294" s="28"/>
      <c r="C294" s="70"/>
      <c r="D294" s="47"/>
      <c r="E294" s="69"/>
      <c r="F294" s="71"/>
      <c r="G294" s="71"/>
      <c r="H294" s="71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</row>
    <row r="295" spans="2:21" x14ac:dyDescent="0.25">
      <c r="B295" s="28"/>
      <c r="C295" s="70"/>
      <c r="D295" s="47"/>
      <c r="E295" s="69"/>
      <c r="F295" s="71"/>
      <c r="G295" s="71"/>
      <c r="H295" s="71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</row>
    <row r="296" spans="2:21" x14ac:dyDescent="0.25">
      <c r="B296" s="28"/>
      <c r="C296" s="70"/>
      <c r="D296" s="47"/>
      <c r="E296" s="69"/>
      <c r="F296" s="71"/>
      <c r="G296" s="71"/>
      <c r="H296" s="71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</row>
    <row r="297" spans="2:21" x14ac:dyDescent="0.25">
      <c r="B297" s="28"/>
      <c r="C297" s="70"/>
      <c r="D297" s="47"/>
      <c r="E297" s="69"/>
      <c r="F297" s="71"/>
      <c r="G297" s="71"/>
      <c r="H297" s="71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</row>
    <row r="298" spans="2:21" x14ac:dyDescent="0.25">
      <c r="B298" s="28"/>
      <c r="C298" s="70"/>
      <c r="D298" s="47"/>
      <c r="E298" s="69"/>
      <c r="F298" s="71"/>
      <c r="G298" s="71"/>
      <c r="H298" s="71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</row>
    <row r="299" spans="2:21" x14ac:dyDescent="0.25">
      <c r="B299" s="28"/>
      <c r="C299" s="70"/>
      <c r="D299" s="47"/>
      <c r="E299" s="69"/>
      <c r="F299" s="71"/>
      <c r="G299" s="71"/>
      <c r="H299" s="71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</row>
    <row r="300" spans="2:21" x14ac:dyDescent="0.25">
      <c r="B300" s="28"/>
      <c r="C300" s="70"/>
      <c r="D300" s="47"/>
      <c r="E300" s="69"/>
      <c r="F300" s="71"/>
      <c r="G300" s="71"/>
      <c r="H300" s="71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</row>
    <row r="301" spans="2:21" x14ac:dyDescent="0.25">
      <c r="B301" s="28"/>
      <c r="C301" s="70"/>
      <c r="D301" s="47"/>
      <c r="E301" s="69"/>
      <c r="F301" s="71"/>
      <c r="G301" s="71"/>
      <c r="H301" s="71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</row>
    <row r="302" spans="2:21" x14ac:dyDescent="0.25">
      <c r="B302" s="28"/>
      <c r="C302" s="70"/>
      <c r="D302" s="47"/>
      <c r="E302" s="69"/>
      <c r="F302" s="71"/>
      <c r="G302" s="71"/>
      <c r="H302" s="71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</row>
    <row r="303" spans="2:21" x14ac:dyDescent="0.25">
      <c r="B303" s="28"/>
      <c r="C303" s="70"/>
      <c r="D303" s="47"/>
      <c r="E303" s="69"/>
      <c r="F303" s="71"/>
      <c r="G303" s="71"/>
      <c r="H303" s="71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</row>
    <row r="304" spans="2:21" x14ac:dyDescent="0.25">
      <c r="B304" s="28"/>
      <c r="C304" s="70"/>
      <c r="D304" s="47"/>
      <c r="E304" s="69"/>
      <c r="F304" s="71"/>
      <c r="G304" s="71"/>
      <c r="H304" s="71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</row>
    <row r="305" spans="2:21" x14ac:dyDescent="0.25">
      <c r="B305" s="28"/>
      <c r="C305" s="70"/>
      <c r="D305" s="47"/>
      <c r="E305" s="69"/>
      <c r="F305" s="71"/>
      <c r="G305" s="71"/>
      <c r="H305" s="71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</row>
    <row r="306" spans="2:21" x14ac:dyDescent="0.25">
      <c r="B306" s="28"/>
      <c r="C306" s="70"/>
      <c r="D306" s="47"/>
      <c r="E306" s="69"/>
      <c r="F306" s="71"/>
      <c r="G306" s="71"/>
      <c r="H306" s="71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</row>
    <row r="307" spans="2:21" x14ac:dyDescent="0.25">
      <c r="B307" s="28"/>
      <c r="C307" s="70"/>
      <c r="D307" s="47"/>
      <c r="E307" s="69"/>
      <c r="F307" s="71"/>
      <c r="G307" s="71"/>
      <c r="H307" s="71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</row>
    <row r="308" spans="2:21" x14ac:dyDescent="0.25">
      <c r="B308" s="28"/>
      <c r="C308" s="70"/>
      <c r="D308" s="47"/>
      <c r="E308" s="69"/>
      <c r="F308" s="71"/>
      <c r="G308" s="71"/>
      <c r="H308" s="71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</row>
    <row r="309" spans="2:21" x14ac:dyDescent="0.25">
      <c r="B309" s="28"/>
      <c r="C309" s="70"/>
      <c r="D309" s="47"/>
      <c r="E309" s="69"/>
      <c r="F309" s="71"/>
      <c r="G309" s="71"/>
      <c r="H309" s="71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</row>
    <row r="310" spans="2:21" x14ac:dyDescent="0.25">
      <c r="B310" s="28"/>
      <c r="C310" s="70"/>
      <c r="D310" s="47"/>
      <c r="E310" s="69"/>
      <c r="F310" s="71"/>
      <c r="G310" s="71"/>
      <c r="H310" s="71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</row>
    <row r="311" spans="2:21" x14ac:dyDescent="0.25">
      <c r="B311" s="28"/>
      <c r="C311" s="70"/>
      <c r="D311" s="47"/>
      <c r="E311" s="69"/>
      <c r="F311" s="71"/>
      <c r="G311" s="71"/>
      <c r="H311" s="71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</row>
    <row r="312" spans="2:21" x14ac:dyDescent="0.25">
      <c r="B312" s="28"/>
      <c r="C312" s="70"/>
      <c r="D312" s="47"/>
      <c r="E312" s="69"/>
      <c r="F312" s="71"/>
      <c r="G312" s="71"/>
      <c r="H312" s="71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</row>
    <row r="313" spans="2:21" x14ac:dyDescent="0.25">
      <c r="B313" s="28"/>
      <c r="C313" s="70"/>
      <c r="D313" s="47"/>
      <c r="E313" s="69"/>
      <c r="F313" s="71"/>
      <c r="G313" s="71"/>
      <c r="H313" s="71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</row>
    <row r="314" spans="2:21" x14ac:dyDescent="0.25">
      <c r="B314" s="28"/>
      <c r="C314" s="70"/>
      <c r="D314" s="47"/>
      <c r="E314" s="69"/>
      <c r="F314" s="71"/>
      <c r="G314" s="71"/>
      <c r="H314" s="71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</row>
    <row r="315" spans="2:21" x14ac:dyDescent="0.25">
      <c r="B315" s="28"/>
      <c r="C315" s="70"/>
      <c r="D315" s="47"/>
      <c r="E315" s="69"/>
      <c r="F315" s="71"/>
      <c r="G315" s="71"/>
      <c r="H315" s="71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</row>
    <row r="316" spans="2:21" x14ac:dyDescent="0.25">
      <c r="B316" s="28"/>
      <c r="C316" s="70"/>
      <c r="D316" s="47"/>
      <c r="E316" s="69"/>
      <c r="F316" s="71"/>
      <c r="G316" s="71"/>
      <c r="H316" s="71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</row>
    <row r="317" spans="2:21" x14ac:dyDescent="0.25">
      <c r="B317" s="28"/>
      <c r="C317" s="70"/>
      <c r="D317" s="47"/>
      <c r="E317" s="69"/>
      <c r="F317" s="71"/>
      <c r="G317" s="71"/>
      <c r="H317" s="71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</row>
    <row r="318" spans="2:21" x14ac:dyDescent="0.25">
      <c r="B318" s="28"/>
      <c r="C318" s="70"/>
      <c r="D318" s="47"/>
      <c r="E318" s="69"/>
      <c r="F318" s="71"/>
      <c r="G318" s="71"/>
      <c r="H318" s="71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</row>
    <row r="319" spans="2:21" x14ac:dyDescent="0.25">
      <c r="B319" s="28"/>
      <c r="C319" s="70"/>
      <c r="D319" s="47"/>
      <c r="E319" s="69"/>
      <c r="F319" s="71"/>
      <c r="G319" s="71"/>
      <c r="H319" s="71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</row>
    <row r="320" spans="2:21" x14ac:dyDescent="0.25">
      <c r="B320" s="28"/>
      <c r="C320" s="70"/>
      <c r="D320" s="47"/>
      <c r="E320" s="69"/>
      <c r="F320" s="71"/>
      <c r="G320" s="71"/>
      <c r="H320" s="71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</row>
    <row r="321" spans="2:21" x14ac:dyDescent="0.25">
      <c r="B321" s="28"/>
      <c r="C321" s="70"/>
      <c r="D321" s="47"/>
      <c r="E321" s="69"/>
      <c r="F321" s="71"/>
      <c r="G321" s="71"/>
      <c r="H321" s="71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</row>
    <row r="322" spans="2:21" x14ac:dyDescent="0.25">
      <c r="B322" s="28"/>
      <c r="C322" s="70"/>
      <c r="D322" s="47"/>
      <c r="E322" s="69"/>
      <c r="F322" s="71"/>
      <c r="G322" s="71"/>
      <c r="H322" s="71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</row>
    <row r="323" spans="2:21" x14ac:dyDescent="0.25">
      <c r="B323" s="28"/>
      <c r="C323" s="70"/>
      <c r="D323" s="47"/>
      <c r="E323" s="69"/>
      <c r="F323" s="71"/>
      <c r="G323" s="71"/>
      <c r="H323" s="71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</row>
    <row r="324" spans="2:21" x14ac:dyDescent="0.25">
      <c r="B324" s="28"/>
      <c r="C324" s="70"/>
      <c r="D324" s="47"/>
      <c r="E324" s="69"/>
      <c r="F324" s="71"/>
      <c r="G324" s="71"/>
      <c r="H324" s="71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</row>
    <row r="325" spans="2:21" x14ac:dyDescent="0.25">
      <c r="B325" s="28"/>
      <c r="C325" s="70"/>
      <c r="D325" s="47"/>
      <c r="E325" s="69"/>
      <c r="F325" s="71"/>
      <c r="G325" s="71"/>
      <c r="H325" s="71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</row>
    <row r="326" spans="2:21" x14ac:dyDescent="0.25">
      <c r="B326" s="28"/>
      <c r="C326" s="70"/>
      <c r="D326" s="47"/>
      <c r="E326" s="69"/>
      <c r="F326" s="71"/>
      <c r="G326" s="71"/>
      <c r="H326" s="71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</row>
    <row r="327" spans="2:21" x14ac:dyDescent="0.25">
      <c r="B327" s="28"/>
      <c r="C327" s="70"/>
      <c r="D327" s="47"/>
      <c r="E327" s="69"/>
      <c r="F327" s="71"/>
      <c r="G327" s="71"/>
      <c r="H327" s="71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</row>
    <row r="328" spans="2:21" x14ac:dyDescent="0.25">
      <c r="B328" s="28"/>
      <c r="C328" s="70"/>
      <c r="D328" s="47"/>
      <c r="E328" s="69"/>
      <c r="F328" s="71"/>
      <c r="G328" s="71"/>
      <c r="H328" s="71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</row>
    <row r="329" spans="2:21" x14ac:dyDescent="0.25">
      <c r="B329" s="28"/>
      <c r="C329" s="70"/>
      <c r="D329" s="47"/>
      <c r="E329" s="69"/>
      <c r="F329" s="71"/>
      <c r="G329" s="71"/>
      <c r="H329" s="71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</row>
    <row r="330" spans="2:21" x14ac:dyDescent="0.25">
      <c r="B330" s="28"/>
      <c r="C330" s="70"/>
      <c r="D330" s="47"/>
      <c r="E330" s="69"/>
      <c r="F330" s="71"/>
      <c r="G330" s="71"/>
      <c r="H330" s="71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</row>
    <row r="331" spans="2:21" x14ac:dyDescent="0.25">
      <c r="B331" s="28"/>
      <c r="C331" s="70"/>
      <c r="D331" s="47"/>
      <c r="E331" s="69"/>
      <c r="F331" s="71"/>
      <c r="G331" s="71"/>
      <c r="H331" s="71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</row>
    <row r="332" spans="2:21" x14ac:dyDescent="0.25">
      <c r="B332" s="28"/>
      <c r="C332" s="70"/>
      <c r="D332" s="47"/>
      <c r="E332" s="69"/>
      <c r="F332" s="71"/>
      <c r="G332" s="71"/>
      <c r="H332" s="71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</row>
    <row r="333" spans="2:21" x14ac:dyDescent="0.25">
      <c r="B333" s="28"/>
      <c r="C333" s="70"/>
      <c r="D333" s="47"/>
      <c r="E333" s="69"/>
      <c r="F333" s="71"/>
      <c r="G333" s="71"/>
      <c r="H333" s="71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</row>
    <row r="334" spans="2:21" x14ac:dyDescent="0.25">
      <c r="B334" s="28"/>
      <c r="C334" s="70"/>
      <c r="D334" s="47"/>
      <c r="E334" s="69"/>
      <c r="F334" s="71"/>
      <c r="G334" s="71"/>
      <c r="H334" s="71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</row>
    <row r="335" spans="2:21" x14ac:dyDescent="0.25">
      <c r="B335" s="28"/>
      <c r="C335" s="70"/>
      <c r="D335" s="47"/>
      <c r="E335" s="69"/>
      <c r="F335" s="71"/>
      <c r="G335" s="71"/>
      <c r="H335" s="71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</row>
    <row r="336" spans="2:21" x14ac:dyDescent="0.25">
      <c r="B336" s="28"/>
      <c r="C336" s="70"/>
      <c r="D336" s="47"/>
      <c r="E336" s="69"/>
      <c r="F336" s="71"/>
      <c r="G336" s="71"/>
      <c r="H336" s="71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</row>
    <row r="337" spans="2:21" x14ac:dyDescent="0.25">
      <c r="B337" s="28"/>
      <c r="C337" s="70"/>
      <c r="D337" s="47"/>
      <c r="E337" s="69"/>
      <c r="F337" s="71"/>
      <c r="G337" s="71"/>
      <c r="H337" s="71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</row>
    <row r="338" spans="2:21" x14ac:dyDescent="0.25">
      <c r="B338" s="28"/>
      <c r="C338" s="70"/>
      <c r="D338" s="47"/>
      <c r="E338" s="69"/>
      <c r="F338" s="71"/>
      <c r="G338" s="71"/>
      <c r="H338" s="71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</row>
    <row r="339" spans="2:21" x14ac:dyDescent="0.25">
      <c r="B339" s="28"/>
      <c r="C339" s="70"/>
      <c r="D339" s="47"/>
      <c r="E339" s="69"/>
      <c r="F339" s="71"/>
      <c r="G339" s="71"/>
      <c r="H339" s="71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</row>
    <row r="340" spans="2:21" x14ac:dyDescent="0.25">
      <c r="B340" s="28"/>
      <c r="C340" s="70"/>
      <c r="D340" s="47"/>
      <c r="E340" s="69"/>
      <c r="F340" s="71"/>
      <c r="G340" s="71"/>
      <c r="H340" s="71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</row>
    <row r="341" spans="2:21" x14ac:dyDescent="0.25">
      <c r="B341" s="28"/>
      <c r="C341" s="70"/>
      <c r="D341" s="47"/>
      <c r="E341" s="69"/>
      <c r="F341" s="71"/>
      <c r="G341" s="71"/>
      <c r="H341" s="71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</row>
    <row r="342" spans="2:21" x14ac:dyDescent="0.25">
      <c r="B342" s="28"/>
      <c r="C342" s="70"/>
      <c r="D342" s="47"/>
      <c r="E342" s="69"/>
      <c r="F342" s="71"/>
      <c r="G342" s="71"/>
      <c r="H342" s="71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</row>
    <row r="343" spans="2:21" x14ac:dyDescent="0.25">
      <c r="B343" s="28"/>
      <c r="C343" s="70"/>
      <c r="D343" s="47"/>
      <c r="E343" s="69"/>
      <c r="F343" s="71"/>
      <c r="G343" s="71"/>
      <c r="H343" s="71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</row>
    <row r="344" spans="2:21" x14ac:dyDescent="0.25">
      <c r="B344" s="28"/>
      <c r="C344" s="70"/>
      <c r="D344" s="47"/>
      <c r="E344" s="69"/>
      <c r="F344" s="71"/>
      <c r="G344" s="71"/>
      <c r="H344" s="71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</row>
    <row r="345" spans="2:21" x14ac:dyDescent="0.25">
      <c r="B345" s="28"/>
      <c r="C345" s="70"/>
      <c r="D345" s="47"/>
      <c r="E345" s="69"/>
      <c r="F345" s="71"/>
      <c r="G345" s="71"/>
      <c r="H345" s="71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</row>
    <row r="346" spans="2:21" x14ac:dyDescent="0.25">
      <c r="B346" s="28"/>
      <c r="C346" s="70"/>
      <c r="D346" s="47"/>
      <c r="E346" s="69"/>
      <c r="F346" s="71"/>
      <c r="G346" s="71"/>
      <c r="H346" s="71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</row>
    <row r="347" spans="2:21" x14ac:dyDescent="0.25">
      <c r="B347" s="28"/>
      <c r="C347" s="70"/>
      <c r="D347" s="47"/>
      <c r="E347" s="69"/>
      <c r="F347" s="71"/>
      <c r="G347" s="71"/>
      <c r="H347" s="71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</row>
    <row r="348" spans="2:21" x14ac:dyDescent="0.25">
      <c r="B348" s="28"/>
      <c r="C348" s="70"/>
      <c r="D348" s="47"/>
      <c r="E348" s="69"/>
      <c r="F348" s="71"/>
      <c r="G348" s="71"/>
      <c r="H348" s="71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</row>
    <row r="349" spans="2:21" x14ac:dyDescent="0.25">
      <c r="B349" s="28"/>
      <c r="C349" s="70"/>
      <c r="D349" s="47"/>
      <c r="E349" s="69"/>
      <c r="F349" s="71"/>
      <c r="G349" s="71"/>
      <c r="H349" s="71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</row>
    <row r="350" spans="2:21" x14ac:dyDescent="0.25">
      <c r="B350" s="28"/>
      <c r="C350" s="70"/>
      <c r="D350" s="47"/>
      <c r="E350" s="69"/>
      <c r="F350" s="71"/>
      <c r="G350" s="71"/>
      <c r="H350" s="71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</row>
    <row r="351" spans="2:21" x14ac:dyDescent="0.25">
      <c r="B351" s="28"/>
      <c r="C351" s="70"/>
      <c r="D351" s="47"/>
      <c r="E351" s="69"/>
      <c r="F351" s="71"/>
      <c r="G351" s="71"/>
      <c r="H351" s="71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</row>
    <row r="352" spans="2:21" x14ac:dyDescent="0.25">
      <c r="B352" s="28"/>
      <c r="C352" s="70"/>
      <c r="D352" s="47"/>
      <c r="E352" s="69"/>
      <c r="F352" s="71"/>
      <c r="G352" s="71"/>
      <c r="H352" s="71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</row>
    <row r="353" spans="2:21" x14ac:dyDescent="0.25">
      <c r="B353" s="28"/>
      <c r="C353" s="70"/>
      <c r="D353" s="47"/>
      <c r="E353" s="69"/>
      <c r="F353" s="71"/>
      <c r="G353" s="71"/>
      <c r="H353" s="71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</row>
    <row r="354" spans="2:21" x14ac:dyDescent="0.25">
      <c r="B354" s="28"/>
      <c r="C354" s="70"/>
      <c r="D354" s="47"/>
      <c r="E354" s="69"/>
      <c r="F354" s="71"/>
      <c r="G354" s="71"/>
      <c r="H354" s="71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</row>
    <row r="355" spans="2:21" x14ac:dyDescent="0.25">
      <c r="B355" s="28"/>
      <c r="C355" s="70"/>
      <c r="D355" s="47"/>
      <c r="E355" s="69"/>
      <c r="F355" s="71"/>
      <c r="G355" s="71"/>
      <c r="H355" s="71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</row>
    <row r="356" spans="2:21" x14ac:dyDescent="0.25">
      <c r="B356" s="28"/>
      <c r="C356" s="70"/>
      <c r="D356" s="47"/>
      <c r="E356" s="69"/>
      <c r="F356" s="71"/>
      <c r="G356" s="71"/>
      <c r="H356" s="71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</row>
    <row r="357" spans="2:21" x14ac:dyDescent="0.25">
      <c r="B357" s="28"/>
      <c r="C357" s="70"/>
      <c r="D357" s="47"/>
      <c r="E357" s="69"/>
      <c r="F357" s="71"/>
      <c r="G357" s="71"/>
      <c r="H357" s="71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</row>
    <row r="358" spans="2:21" x14ac:dyDescent="0.25">
      <c r="B358" s="28"/>
      <c r="C358" s="70"/>
      <c r="D358" s="47"/>
      <c r="E358" s="69"/>
      <c r="F358" s="71"/>
      <c r="G358" s="71"/>
      <c r="H358" s="71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</row>
    <row r="359" spans="2:21" x14ac:dyDescent="0.25">
      <c r="B359" s="28"/>
      <c r="C359" s="70"/>
      <c r="D359" s="47"/>
      <c r="E359" s="69"/>
      <c r="F359" s="71"/>
      <c r="G359" s="71"/>
      <c r="H359" s="71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</row>
    <row r="360" spans="2:21" x14ac:dyDescent="0.25">
      <c r="B360" s="28"/>
      <c r="C360" s="70"/>
      <c r="D360" s="47"/>
      <c r="E360" s="69"/>
      <c r="F360" s="71"/>
      <c r="G360" s="71"/>
      <c r="H360" s="71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</row>
    <row r="361" spans="2:21" x14ac:dyDescent="0.25">
      <c r="B361" s="28"/>
      <c r="C361" s="70"/>
      <c r="D361" s="47"/>
      <c r="E361" s="69"/>
      <c r="F361" s="71"/>
      <c r="G361" s="71"/>
      <c r="H361" s="71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</row>
    <row r="362" spans="2:21" x14ac:dyDescent="0.25">
      <c r="B362" s="28"/>
      <c r="C362" s="70"/>
      <c r="D362" s="47"/>
      <c r="E362" s="69"/>
      <c r="F362" s="71"/>
      <c r="G362" s="71"/>
      <c r="H362" s="71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</row>
    <row r="363" spans="2:21" x14ac:dyDescent="0.25">
      <c r="B363" s="28"/>
      <c r="C363" s="70"/>
      <c r="D363" s="47"/>
      <c r="E363" s="69"/>
      <c r="F363" s="71"/>
      <c r="G363" s="71"/>
      <c r="H363" s="71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</row>
    <row r="364" spans="2:21" x14ac:dyDescent="0.25">
      <c r="B364" s="28"/>
      <c r="C364" s="70"/>
      <c r="D364" s="47"/>
      <c r="E364" s="69"/>
      <c r="F364" s="71"/>
      <c r="G364" s="71"/>
      <c r="H364" s="71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</row>
    <row r="365" spans="2:21" x14ac:dyDescent="0.25">
      <c r="B365" s="28"/>
      <c r="C365" s="70"/>
      <c r="D365" s="47"/>
      <c r="E365" s="69"/>
      <c r="F365" s="71"/>
      <c r="G365" s="71"/>
      <c r="H365" s="71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</row>
    <row r="366" spans="2:21" x14ac:dyDescent="0.25">
      <c r="B366" s="28"/>
      <c r="C366" s="70"/>
      <c r="D366" s="47"/>
      <c r="E366" s="69"/>
      <c r="F366" s="71"/>
      <c r="G366" s="71"/>
      <c r="H366" s="71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</row>
    <row r="367" spans="2:21" x14ac:dyDescent="0.25">
      <c r="B367" s="28"/>
      <c r="C367" s="70"/>
      <c r="D367" s="47"/>
      <c r="E367" s="69"/>
      <c r="F367" s="71"/>
      <c r="G367" s="71"/>
      <c r="H367" s="71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</row>
    <row r="368" spans="2:21" x14ac:dyDescent="0.25">
      <c r="B368" s="28"/>
      <c r="C368" s="70"/>
      <c r="D368" s="47"/>
      <c r="E368" s="69"/>
      <c r="F368" s="71"/>
      <c r="G368" s="71"/>
      <c r="H368" s="71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</row>
    <row r="369" spans="2:21" x14ac:dyDescent="0.25">
      <c r="B369" s="28"/>
      <c r="C369" s="70"/>
      <c r="D369" s="47"/>
      <c r="E369" s="69"/>
      <c r="F369" s="71"/>
      <c r="G369" s="71"/>
      <c r="H369" s="71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</row>
    <row r="370" spans="2:21" x14ac:dyDescent="0.25">
      <c r="B370" s="28"/>
      <c r="C370" s="70"/>
      <c r="D370" s="47"/>
      <c r="E370" s="69"/>
      <c r="F370" s="71"/>
      <c r="G370" s="71"/>
      <c r="H370" s="71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</row>
    <row r="371" spans="2:21" x14ac:dyDescent="0.25">
      <c r="B371" s="28"/>
      <c r="C371" s="70"/>
      <c r="D371" s="47"/>
      <c r="E371" s="69"/>
      <c r="F371" s="71"/>
      <c r="G371" s="71"/>
      <c r="H371" s="71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</row>
    <row r="372" spans="2:21" x14ac:dyDescent="0.25">
      <c r="B372" s="28"/>
      <c r="C372" s="70"/>
      <c r="D372" s="47"/>
      <c r="E372" s="69"/>
      <c r="F372" s="71"/>
      <c r="G372" s="71"/>
      <c r="H372" s="71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</row>
    <row r="373" spans="2:21" x14ac:dyDescent="0.25">
      <c r="B373" s="28"/>
      <c r="C373" s="70"/>
      <c r="D373" s="47"/>
      <c r="E373" s="69"/>
      <c r="F373" s="71"/>
      <c r="G373" s="71"/>
      <c r="H373" s="71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</row>
    <row r="374" spans="2:21" x14ac:dyDescent="0.25">
      <c r="B374" s="28"/>
      <c r="C374" s="70"/>
      <c r="D374" s="47"/>
      <c r="E374" s="69"/>
      <c r="F374" s="71"/>
      <c r="G374" s="71"/>
      <c r="H374" s="71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</row>
    <row r="375" spans="2:21" x14ac:dyDescent="0.25">
      <c r="B375" s="28"/>
      <c r="C375" s="70"/>
      <c r="D375" s="47"/>
      <c r="E375" s="69"/>
      <c r="F375" s="71"/>
      <c r="G375" s="71"/>
      <c r="H375" s="71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</row>
    <row r="376" spans="2:21" x14ac:dyDescent="0.25">
      <c r="B376" s="28"/>
      <c r="C376" s="70"/>
      <c r="D376" s="47"/>
      <c r="E376" s="69"/>
      <c r="F376" s="71"/>
      <c r="G376" s="71"/>
      <c r="H376" s="71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</row>
    <row r="377" spans="2:21" x14ac:dyDescent="0.25">
      <c r="B377" s="28"/>
      <c r="C377" s="70"/>
      <c r="D377" s="47"/>
      <c r="E377" s="69"/>
      <c r="F377" s="71"/>
      <c r="G377" s="71"/>
      <c r="H377" s="71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</row>
    <row r="378" spans="2:21" x14ac:dyDescent="0.25">
      <c r="B378" s="28"/>
      <c r="C378" s="70"/>
      <c r="D378" s="47"/>
      <c r="E378" s="69"/>
      <c r="F378" s="71"/>
      <c r="G378" s="71"/>
      <c r="H378" s="71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</row>
    <row r="379" spans="2:21" x14ac:dyDescent="0.25">
      <c r="B379" s="28"/>
      <c r="C379" s="70"/>
      <c r="D379" s="47"/>
      <c r="E379" s="69"/>
      <c r="F379" s="71"/>
      <c r="G379" s="71"/>
      <c r="H379" s="71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</row>
    <row r="380" spans="2:21" x14ac:dyDescent="0.25">
      <c r="B380" s="28"/>
      <c r="C380" s="70"/>
      <c r="D380" s="47"/>
      <c r="E380" s="69"/>
      <c r="F380" s="71"/>
      <c r="G380" s="71"/>
      <c r="H380" s="71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</row>
    <row r="381" spans="2:21" x14ac:dyDescent="0.25">
      <c r="B381" s="28"/>
      <c r="C381" s="70"/>
      <c r="D381" s="47"/>
      <c r="E381" s="69"/>
      <c r="F381" s="71"/>
      <c r="G381" s="71"/>
      <c r="H381" s="71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</row>
    <row r="382" spans="2:21" x14ac:dyDescent="0.25">
      <c r="B382" s="28"/>
      <c r="C382" s="70"/>
      <c r="D382" s="47"/>
      <c r="E382" s="69"/>
      <c r="F382" s="71"/>
      <c r="G382" s="71"/>
      <c r="H382" s="71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</row>
    <row r="383" spans="2:21" x14ac:dyDescent="0.25">
      <c r="B383" s="28"/>
      <c r="C383" s="70"/>
      <c r="D383" s="47"/>
      <c r="E383" s="69"/>
      <c r="F383" s="71"/>
      <c r="G383" s="71"/>
      <c r="H383" s="71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</row>
    <row r="384" spans="2:21" x14ac:dyDescent="0.25">
      <c r="B384" s="28"/>
      <c r="C384" s="70"/>
      <c r="D384" s="47"/>
      <c r="E384" s="69"/>
      <c r="F384" s="71"/>
      <c r="G384" s="71"/>
      <c r="H384" s="71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</row>
    <row r="385" spans="2:21" x14ac:dyDescent="0.25">
      <c r="B385" s="28"/>
      <c r="C385" s="70"/>
      <c r="D385" s="47"/>
      <c r="E385" s="69"/>
      <c r="F385" s="71"/>
      <c r="G385" s="71"/>
      <c r="H385" s="71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</row>
    <row r="386" spans="2:21" x14ac:dyDescent="0.25">
      <c r="B386" s="28"/>
      <c r="C386" s="70"/>
      <c r="D386" s="47"/>
      <c r="E386" s="69"/>
      <c r="F386" s="71"/>
      <c r="G386" s="71"/>
      <c r="H386" s="71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</row>
    <row r="387" spans="2:21" x14ac:dyDescent="0.25">
      <c r="B387" s="28"/>
      <c r="C387" s="70"/>
      <c r="D387" s="47"/>
      <c r="E387" s="69"/>
      <c r="F387" s="71"/>
      <c r="G387" s="71"/>
      <c r="H387" s="71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</row>
    <row r="388" spans="2:21" x14ac:dyDescent="0.25">
      <c r="B388" s="28"/>
      <c r="C388" s="70"/>
      <c r="D388" s="47"/>
      <c r="E388" s="69"/>
      <c r="F388" s="71"/>
      <c r="G388" s="71"/>
      <c r="H388" s="71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</row>
    <row r="389" spans="2:21" x14ac:dyDescent="0.25">
      <c r="B389" s="28"/>
      <c r="C389" s="70"/>
      <c r="D389" s="47"/>
      <c r="E389" s="69"/>
      <c r="F389" s="71"/>
      <c r="G389" s="71"/>
      <c r="H389" s="71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</row>
    <row r="390" spans="2:21" x14ac:dyDescent="0.25">
      <c r="B390" s="28"/>
      <c r="C390" s="70"/>
      <c r="D390" s="47"/>
      <c r="E390" s="69"/>
      <c r="F390" s="71"/>
      <c r="G390" s="71"/>
      <c r="H390" s="71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</row>
    <row r="391" spans="2:21" x14ac:dyDescent="0.25">
      <c r="B391" s="28"/>
      <c r="C391" s="70"/>
      <c r="D391" s="47"/>
      <c r="E391" s="69"/>
      <c r="F391" s="71"/>
      <c r="G391" s="71"/>
      <c r="H391" s="71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</row>
    <row r="392" spans="2:21" x14ac:dyDescent="0.25">
      <c r="B392" s="28"/>
      <c r="C392" s="70"/>
      <c r="D392" s="47"/>
      <c r="E392" s="69"/>
      <c r="F392" s="71"/>
      <c r="G392" s="71"/>
      <c r="H392" s="71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</row>
    <row r="393" spans="2:21" x14ac:dyDescent="0.25">
      <c r="B393" s="28"/>
      <c r="C393" s="70"/>
      <c r="D393" s="47"/>
      <c r="E393" s="69"/>
      <c r="F393" s="71"/>
      <c r="G393" s="71"/>
      <c r="H393" s="71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</row>
    <row r="394" spans="2:21" x14ac:dyDescent="0.25">
      <c r="B394" s="28"/>
      <c r="C394" s="70"/>
      <c r="D394" s="47"/>
      <c r="E394" s="69"/>
      <c r="F394" s="71"/>
      <c r="G394" s="71"/>
      <c r="H394" s="71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</row>
    <row r="395" spans="2:21" x14ac:dyDescent="0.25">
      <c r="B395" s="28"/>
      <c r="C395" s="70"/>
      <c r="D395" s="47"/>
      <c r="E395" s="69"/>
      <c r="F395" s="71"/>
      <c r="G395" s="71"/>
      <c r="H395" s="71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</row>
    <row r="396" spans="2:21" x14ac:dyDescent="0.25">
      <c r="B396" s="28"/>
      <c r="C396" s="70"/>
      <c r="D396" s="47"/>
      <c r="E396" s="69"/>
      <c r="F396" s="71"/>
      <c r="G396" s="71"/>
      <c r="H396" s="71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</row>
    <row r="397" spans="2:21" x14ac:dyDescent="0.25">
      <c r="B397" s="28"/>
      <c r="C397" s="70"/>
      <c r="D397" s="47"/>
      <c r="E397" s="69"/>
      <c r="F397" s="71"/>
      <c r="G397" s="71"/>
      <c r="H397" s="71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</row>
    <row r="398" spans="2:21" x14ac:dyDescent="0.25">
      <c r="B398" s="28"/>
      <c r="C398" s="70"/>
      <c r="D398" s="47"/>
      <c r="E398" s="69"/>
      <c r="F398" s="71"/>
      <c r="G398" s="71"/>
      <c r="H398" s="71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</row>
    <row r="399" spans="2:21" x14ac:dyDescent="0.25">
      <c r="B399" s="28"/>
      <c r="C399" s="70"/>
      <c r="D399" s="47"/>
      <c r="E399" s="69"/>
      <c r="F399" s="71"/>
      <c r="G399" s="71"/>
      <c r="H399" s="71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</row>
    <row r="400" spans="2:21" x14ac:dyDescent="0.25">
      <c r="B400" s="28"/>
      <c r="C400" s="70"/>
      <c r="D400" s="47"/>
      <c r="E400" s="69"/>
      <c r="F400" s="71"/>
      <c r="G400" s="71"/>
      <c r="H400" s="71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</row>
    <row r="401" spans="2:21" x14ac:dyDescent="0.25">
      <c r="B401" s="28"/>
      <c r="C401" s="70"/>
      <c r="D401" s="47"/>
      <c r="E401" s="69"/>
      <c r="F401" s="71"/>
      <c r="G401" s="71"/>
      <c r="H401" s="71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</row>
    <row r="402" spans="2:21" x14ac:dyDescent="0.25">
      <c r="B402" s="28"/>
      <c r="C402" s="70"/>
      <c r="D402" s="47"/>
      <c r="E402" s="69"/>
      <c r="F402" s="71"/>
      <c r="G402" s="71"/>
      <c r="H402" s="71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</row>
    <row r="403" spans="2:21" x14ac:dyDescent="0.25">
      <c r="B403" s="28"/>
      <c r="C403" s="70"/>
      <c r="D403" s="47"/>
      <c r="E403" s="69"/>
      <c r="F403" s="71"/>
      <c r="G403" s="71"/>
      <c r="H403" s="71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</row>
    <row r="404" spans="2:21" x14ac:dyDescent="0.25">
      <c r="B404" s="28"/>
      <c r="C404" s="70"/>
      <c r="D404" s="47"/>
      <c r="E404" s="69"/>
      <c r="F404" s="71"/>
      <c r="G404" s="71"/>
      <c r="H404" s="71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</row>
    <row r="405" spans="2:21" x14ac:dyDescent="0.25">
      <c r="B405" s="28"/>
      <c r="C405" s="70"/>
      <c r="D405" s="47"/>
      <c r="E405" s="69"/>
      <c r="F405" s="71"/>
      <c r="G405" s="71"/>
      <c r="H405" s="71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</row>
    <row r="406" spans="2:21" x14ac:dyDescent="0.25">
      <c r="B406" s="28"/>
      <c r="C406" s="70"/>
      <c r="D406" s="47"/>
      <c r="E406" s="69"/>
      <c r="F406" s="71"/>
      <c r="G406" s="71"/>
      <c r="H406" s="71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</row>
    <row r="407" spans="2:21" x14ac:dyDescent="0.25">
      <c r="B407" s="28"/>
      <c r="C407" s="70"/>
      <c r="D407" s="47"/>
      <c r="E407" s="69"/>
      <c r="F407" s="71"/>
      <c r="G407" s="71"/>
      <c r="H407" s="71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</row>
    <row r="408" spans="2:21" x14ac:dyDescent="0.25">
      <c r="B408" s="28"/>
      <c r="C408" s="70"/>
      <c r="D408" s="47"/>
      <c r="E408" s="69"/>
      <c r="F408" s="71"/>
      <c r="G408" s="71"/>
      <c r="H408" s="71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</row>
    <row r="409" spans="2:21" x14ac:dyDescent="0.25">
      <c r="B409" s="28"/>
      <c r="C409" s="70"/>
      <c r="D409" s="47"/>
      <c r="E409" s="69"/>
      <c r="F409" s="71"/>
      <c r="G409" s="71"/>
      <c r="H409" s="71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</row>
    <row r="410" spans="2:21" x14ac:dyDescent="0.25">
      <c r="B410" s="28"/>
      <c r="C410" s="70"/>
      <c r="D410" s="47"/>
      <c r="E410" s="69"/>
      <c r="F410" s="71"/>
      <c r="G410" s="71"/>
      <c r="H410" s="71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</row>
    <row r="411" spans="2:21" x14ac:dyDescent="0.25">
      <c r="B411" s="28"/>
      <c r="C411" s="70"/>
      <c r="D411" s="47"/>
      <c r="E411" s="69"/>
      <c r="F411" s="71"/>
      <c r="G411" s="71"/>
      <c r="H411" s="71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</row>
    <row r="412" spans="2:21" x14ac:dyDescent="0.25">
      <c r="B412" s="28"/>
      <c r="C412" s="70"/>
      <c r="D412" s="47"/>
      <c r="E412" s="69"/>
      <c r="F412" s="71"/>
      <c r="G412" s="71"/>
      <c r="H412" s="71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</row>
    <row r="413" spans="2:21" x14ac:dyDescent="0.25">
      <c r="B413" s="28"/>
      <c r="C413" s="70"/>
      <c r="D413" s="47"/>
      <c r="E413" s="69"/>
      <c r="F413" s="71"/>
      <c r="G413" s="71"/>
      <c r="H413" s="71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</row>
    <row r="414" spans="2:21" x14ac:dyDescent="0.25">
      <c r="B414" s="28"/>
      <c r="C414" s="70"/>
      <c r="D414" s="47"/>
      <c r="E414" s="69"/>
      <c r="F414" s="71"/>
      <c r="G414" s="71"/>
      <c r="H414" s="71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</row>
    <row r="415" spans="2:21" x14ac:dyDescent="0.25">
      <c r="B415" s="28"/>
      <c r="C415" s="70"/>
      <c r="D415" s="47"/>
      <c r="E415" s="69"/>
      <c r="F415" s="71"/>
      <c r="G415" s="71"/>
      <c r="H415" s="71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</row>
    <row r="416" spans="2:21" x14ac:dyDescent="0.25">
      <c r="B416" s="28"/>
      <c r="C416" s="70"/>
      <c r="D416" s="47"/>
      <c r="E416" s="69"/>
      <c r="F416" s="71"/>
      <c r="G416" s="71"/>
      <c r="H416" s="71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</row>
    <row r="417" spans="2:21" x14ac:dyDescent="0.25">
      <c r="B417" s="28"/>
      <c r="C417" s="70"/>
      <c r="D417" s="47"/>
      <c r="E417" s="69"/>
      <c r="F417" s="71"/>
      <c r="G417" s="71"/>
      <c r="H417" s="71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</row>
    <row r="418" spans="2:21" x14ac:dyDescent="0.25">
      <c r="B418" s="28"/>
      <c r="C418" s="70"/>
      <c r="D418" s="47"/>
      <c r="E418" s="69"/>
      <c r="F418" s="71"/>
      <c r="G418" s="71"/>
      <c r="H418" s="71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</row>
    <row r="419" spans="2:21" x14ac:dyDescent="0.25">
      <c r="B419" s="28"/>
      <c r="C419" s="70"/>
      <c r="D419" s="47"/>
      <c r="E419" s="69"/>
      <c r="F419" s="71"/>
      <c r="G419" s="71"/>
      <c r="H419" s="71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</row>
    <row r="420" spans="2:21" x14ac:dyDescent="0.25">
      <c r="B420" s="28"/>
      <c r="C420" s="70"/>
      <c r="D420" s="47"/>
      <c r="E420" s="69"/>
      <c r="F420" s="71"/>
      <c r="G420" s="71"/>
      <c r="H420" s="71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</row>
    <row r="421" spans="2:21" x14ac:dyDescent="0.25">
      <c r="B421" s="28"/>
      <c r="C421" s="70"/>
      <c r="D421" s="47"/>
      <c r="E421" s="69"/>
      <c r="F421" s="71"/>
      <c r="G421" s="71"/>
      <c r="H421" s="71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</row>
    <row r="422" spans="2:21" x14ac:dyDescent="0.25">
      <c r="B422" s="28"/>
      <c r="C422" s="70"/>
      <c r="D422" s="47"/>
      <c r="E422" s="69"/>
      <c r="F422" s="71"/>
      <c r="G422" s="71"/>
      <c r="H422" s="71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</row>
    <row r="423" spans="2:21" x14ac:dyDescent="0.25">
      <c r="B423" s="28"/>
      <c r="C423" s="70"/>
      <c r="D423" s="47"/>
      <c r="E423" s="69"/>
      <c r="F423" s="71"/>
      <c r="G423" s="71"/>
      <c r="H423" s="71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</row>
    <row r="424" spans="2:21" x14ac:dyDescent="0.25">
      <c r="B424" s="28"/>
      <c r="C424" s="70"/>
      <c r="D424" s="47"/>
      <c r="E424" s="69"/>
      <c r="F424" s="71"/>
      <c r="G424" s="71"/>
      <c r="H424" s="71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</row>
    <row r="425" spans="2:21" x14ac:dyDescent="0.25">
      <c r="B425" s="28"/>
      <c r="C425" s="70"/>
      <c r="D425" s="47"/>
      <c r="E425" s="69"/>
      <c r="F425" s="71"/>
      <c r="G425" s="71"/>
      <c r="H425" s="71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</row>
    <row r="426" spans="2:21" x14ac:dyDescent="0.25">
      <c r="B426" s="28"/>
      <c r="C426" s="70"/>
      <c r="D426" s="47"/>
      <c r="E426" s="69"/>
      <c r="F426" s="71"/>
      <c r="G426" s="71"/>
      <c r="H426" s="71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</row>
    <row r="427" spans="2:21" x14ac:dyDescent="0.25">
      <c r="B427" s="28"/>
      <c r="C427" s="70"/>
      <c r="D427" s="47"/>
      <c r="E427" s="69"/>
      <c r="F427" s="71"/>
      <c r="G427" s="71"/>
      <c r="H427" s="71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</row>
    <row r="428" spans="2:21" x14ac:dyDescent="0.25">
      <c r="B428" s="28"/>
      <c r="C428" s="70"/>
      <c r="D428" s="47"/>
      <c r="E428" s="69"/>
      <c r="F428" s="71"/>
      <c r="G428" s="71"/>
      <c r="H428" s="71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</row>
    <row r="429" spans="2:21" x14ac:dyDescent="0.25">
      <c r="B429" s="28"/>
      <c r="C429" s="70"/>
      <c r="D429" s="47"/>
      <c r="E429" s="69"/>
      <c r="F429" s="71"/>
      <c r="G429" s="71"/>
      <c r="H429" s="71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</row>
    <row r="430" spans="2:21" x14ac:dyDescent="0.25">
      <c r="B430" s="28"/>
      <c r="C430" s="70"/>
      <c r="D430" s="47"/>
      <c r="E430" s="69"/>
      <c r="F430" s="71"/>
      <c r="G430" s="71"/>
      <c r="H430" s="71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</row>
    <row r="431" spans="2:21" x14ac:dyDescent="0.25">
      <c r="B431" s="28"/>
      <c r="C431" s="70"/>
      <c r="D431" s="47"/>
      <c r="E431" s="69"/>
      <c r="F431" s="71"/>
      <c r="G431" s="71"/>
      <c r="H431" s="71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</row>
    <row r="432" spans="2:21" x14ac:dyDescent="0.25">
      <c r="B432" s="28"/>
      <c r="C432" s="70"/>
      <c r="D432" s="47"/>
      <c r="E432" s="69"/>
      <c r="F432" s="71"/>
      <c r="G432" s="71"/>
      <c r="H432" s="71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</row>
    <row r="433" spans="2:21" x14ac:dyDescent="0.25">
      <c r="B433" s="28"/>
      <c r="C433" s="70"/>
      <c r="D433" s="47"/>
      <c r="E433" s="69"/>
      <c r="F433" s="71"/>
      <c r="G433" s="71"/>
      <c r="H433" s="71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</row>
    <row r="434" spans="2:21" x14ac:dyDescent="0.25">
      <c r="B434" s="28"/>
      <c r="C434" s="70"/>
      <c r="D434" s="47"/>
      <c r="E434" s="69"/>
      <c r="F434" s="71"/>
      <c r="G434" s="71"/>
      <c r="H434" s="71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</row>
    <row r="435" spans="2:21" x14ac:dyDescent="0.25">
      <c r="B435" s="28"/>
      <c r="C435" s="70"/>
      <c r="D435" s="47"/>
      <c r="E435" s="69"/>
      <c r="F435" s="71"/>
      <c r="G435" s="71"/>
      <c r="H435" s="71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</row>
    <row r="436" spans="2:21" x14ac:dyDescent="0.25">
      <c r="B436" s="28"/>
      <c r="C436" s="70"/>
      <c r="D436" s="47"/>
      <c r="E436" s="69"/>
      <c r="F436" s="71"/>
      <c r="G436" s="71"/>
      <c r="H436" s="71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</row>
    <row r="437" spans="2:21" x14ac:dyDescent="0.25">
      <c r="B437" s="28"/>
      <c r="C437" s="70"/>
      <c r="D437" s="47"/>
      <c r="E437" s="69"/>
      <c r="F437" s="71"/>
      <c r="G437" s="71"/>
      <c r="H437" s="71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</row>
    <row r="438" spans="2:21" x14ac:dyDescent="0.25">
      <c r="B438" s="28"/>
      <c r="C438" s="70"/>
      <c r="D438" s="47"/>
      <c r="E438" s="69"/>
      <c r="F438" s="71"/>
      <c r="G438" s="71"/>
      <c r="H438" s="71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</row>
    <row r="439" spans="2:21" x14ac:dyDescent="0.25">
      <c r="B439" s="28"/>
      <c r="C439" s="70"/>
      <c r="D439" s="47"/>
      <c r="E439" s="69"/>
      <c r="F439" s="71"/>
      <c r="G439" s="71"/>
      <c r="H439" s="71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</row>
    <row r="440" spans="2:21" x14ac:dyDescent="0.25">
      <c r="B440" s="28"/>
      <c r="C440" s="70"/>
      <c r="D440" s="47"/>
      <c r="E440" s="69"/>
      <c r="F440" s="71"/>
      <c r="G440" s="71"/>
      <c r="H440" s="71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</row>
    <row r="441" spans="2:21" x14ac:dyDescent="0.25">
      <c r="B441" s="28"/>
      <c r="C441" s="70"/>
      <c r="D441" s="47"/>
      <c r="E441" s="69"/>
      <c r="F441" s="71"/>
      <c r="G441" s="71"/>
      <c r="H441" s="71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</row>
    <row r="442" spans="2:21" x14ac:dyDescent="0.25">
      <c r="B442" s="28"/>
      <c r="C442" s="70"/>
      <c r="D442" s="47"/>
      <c r="E442" s="69"/>
      <c r="F442" s="71"/>
      <c r="G442" s="71"/>
      <c r="H442" s="71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</row>
    <row r="443" spans="2:21" x14ac:dyDescent="0.25">
      <c r="B443" s="28"/>
      <c r="C443" s="70"/>
      <c r="D443" s="47"/>
      <c r="E443" s="69"/>
      <c r="F443" s="71"/>
      <c r="G443" s="71"/>
      <c r="H443" s="71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</row>
    <row r="444" spans="2:21" x14ac:dyDescent="0.25">
      <c r="B444" s="28"/>
      <c r="C444" s="70"/>
      <c r="D444" s="47"/>
      <c r="E444" s="69"/>
      <c r="F444" s="71"/>
      <c r="G444" s="71"/>
      <c r="H444" s="71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</row>
    <row r="445" spans="2:21" x14ac:dyDescent="0.25">
      <c r="B445" s="28"/>
      <c r="C445" s="70"/>
      <c r="D445" s="47"/>
      <c r="E445" s="69"/>
      <c r="F445" s="71"/>
      <c r="G445" s="71"/>
      <c r="H445" s="71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</row>
    <row r="446" spans="2:21" x14ac:dyDescent="0.25">
      <c r="B446" s="28"/>
      <c r="C446" s="70"/>
      <c r="D446" s="47"/>
      <c r="E446" s="69"/>
      <c r="F446" s="71"/>
      <c r="G446" s="71"/>
      <c r="H446" s="71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</row>
    <row r="447" spans="2:21" x14ac:dyDescent="0.25">
      <c r="B447" s="28"/>
      <c r="C447" s="70"/>
      <c r="D447" s="47"/>
      <c r="E447" s="69"/>
      <c r="F447" s="71"/>
      <c r="G447" s="71"/>
      <c r="H447" s="71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</row>
    <row r="448" spans="2:21" x14ac:dyDescent="0.25">
      <c r="B448" s="28"/>
      <c r="C448" s="70"/>
      <c r="D448" s="47"/>
      <c r="E448" s="69"/>
      <c r="F448" s="71"/>
      <c r="G448" s="71"/>
      <c r="H448" s="71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</row>
    <row r="449" spans="2:21" x14ac:dyDescent="0.25">
      <c r="B449" s="28"/>
      <c r="C449" s="70"/>
      <c r="D449" s="47"/>
      <c r="E449" s="69"/>
      <c r="F449" s="71"/>
      <c r="G449" s="71"/>
      <c r="H449" s="71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</row>
    <row r="450" spans="2:21" x14ac:dyDescent="0.25">
      <c r="B450" s="28"/>
      <c r="C450" s="70"/>
      <c r="D450" s="47"/>
      <c r="E450" s="69"/>
      <c r="F450" s="71"/>
      <c r="G450" s="71"/>
      <c r="H450" s="71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</row>
    <row r="451" spans="2:21" x14ac:dyDescent="0.25">
      <c r="B451" s="28"/>
      <c r="C451" s="70"/>
      <c r="D451" s="47"/>
      <c r="E451" s="69"/>
      <c r="F451" s="71"/>
      <c r="G451" s="71"/>
      <c r="H451" s="71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</row>
    <row r="452" spans="2:21" x14ac:dyDescent="0.25">
      <c r="B452" s="28"/>
      <c r="C452" s="70"/>
      <c r="D452" s="47"/>
      <c r="E452" s="69"/>
      <c r="F452" s="71"/>
      <c r="G452" s="71"/>
      <c r="H452" s="71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</row>
    <row r="453" spans="2:21" x14ac:dyDescent="0.25">
      <c r="B453" s="28"/>
      <c r="C453" s="70"/>
      <c r="D453" s="47"/>
      <c r="E453" s="69"/>
      <c r="F453" s="71"/>
      <c r="G453" s="71"/>
      <c r="H453" s="71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</row>
    <row r="454" spans="2:21" x14ac:dyDescent="0.25">
      <c r="B454" s="28"/>
      <c r="C454" s="70"/>
      <c r="D454" s="47"/>
      <c r="E454" s="69"/>
      <c r="F454" s="71"/>
      <c r="G454" s="71"/>
      <c r="H454" s="71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</row>
    <row r="455" spans="2:21" x14ac:dyDescent="0.25">
      <c r="B455" s="28"/>
      <c r="C455" s="70"/>
      <c r="D455" s="47"/>
      <c r="E455" s="69"/>
      <c r="F455" s="71"/>
      <c r="G455" s="71"/>
      <c r="H455" s="71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</row>
    <row r="456" spans="2:21" x14ac:dyDescent="0.25">
      <c r="B456" s="28"/>
      <c r="C456" s="70"/>
      <c r="D456" s="47"/>
      <c r="E456" s="69"/>
      <c r="F456" s="71"/>
      <c r="G456" s="71"/>
      <c r="H456" s="71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</row>
    <row r="457" spans="2:21" x14ac:dyDescent="0.25">
      <c r="B457" s="28"/>
      <c r="C457" s="70"/>
      <c r="D457" s="47"/>
      <c r="E457" s="69"/>
      <c r="F457" s="71"/>
      <c r="G457" s="71"/>
      <c r="H457" s="71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</row>
    <row r="458" spans="2:21" x14ac:dyDescent="0.25">
      <c r="B458" s="28"/>
      <c r="C458" s="70"/>
      <c r="D458" s="47"/>
      <c r="E458" s="69"/>
      <c r="F458" s="71"/>
      <c r="G458" s="71"/>
      <c r="H458" s="71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</row>
    <row r="459" spans="2:21" x14ac:dyDescent="0.25">
      <c r="B459" s="28"/>
      <c r="C459" s="70"/>
      <c r="D459" s="47"/>
      <c r="E459" s="69"/>
      <c r="F459" s="71"/>
      <c r="G459" s="71"/>
      <c r="H459" s="71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</row>
    <row r="460" spans="2:21" x14ac:dyDescent="0.25">
      <c r="B460" s="28"/>
      <c r="C460" s="70"/>
      <c r="D460" s="47"/>
      <c r="E460" s="69"/>
      <c r="F460" s="71"/>
      <c r="G460" s="71"/>
      <c r="H460" s="71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</row>
    <row r="461" spans="2:21" x14ac:dyDescent="0.25">
      <c r="B461" s="28"/>
      <c r="C461" s="70"/>
      <c r="D461" s="47"/>
      <c r="E461" s="69"/>
      <c r="F461" s="71"/>
      <c r="G461" s="71"/>
      <c r="H461" s="71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</row>
    <row r="462" spans="2:21" x14ac:dyDescent="0.25">
      <c r="B462" s="28"/>
      <c r="C462" s="70"/>
      <c r="D462" s="47"/>
      <c r="E462" s="69"/>
      <c r="F462" s="71"/>
      <c r="G462" s="71"/>
      <c r="H462" s="71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</row>
    <row r="463" spans="2:21" x14ac:dyDescent="0.25">
      <c r="B463" s="28"/>
      <c r="C463" s="70"/>
      <c r="D463" s="47"/>
      <c r="E463" s="69"/>
      <c r="F463" s="71"/>
      <c r="G463" s="71"/>
      <c r="H463" s="71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</row>
    <row r="464" spans="2:21" x14ac:dyDescent="0.25">
      <c r="B464" s="28"/>
      <c r="C464" s="70"/>
      <c r="D464" s="47"/>
      <c r="E464" s="69"/>
      <c r="F464" s="71"/>
      <c r="G464" s="71"/>
      <c r="H464" s="71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</row>
    <row r="465" spans="2:21" x14ac:dyDescent="0.25">
      <c r="B465" s="28"/>
      <c r="C465" s="70"/>
      <c r="D465" s="47"/>
      <c r="E465" s="69"/>
      <c r="F465" s="71"/>
      <c r="G465" s="71"/>
      <c r="H465" s="71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</row>
    <row r="466" spans="2:21" x14ac:dyDescent="0.25">
      <c r="B466" s="28"/>
      <c r="C466" s="70"/>
      <c r="D466" s="47"/>
      <c r="E466" s="69"/>
      <c r="F466" s="71"/>
      <c r="G466" s="71"/>
      <c r="H466" s="71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</row>
    <row r="467" spans="2:21" x14ac:dyDescent="0.25">
      <c r="B467" s="28"/>
      <c r="C467" s="70"/>
      <c r="D467" s="47"/>
      <c r="E467" s="69"/>
      <c r="F467" s="71"/>
      <c r="G467" s="71"/>
      <c r="H467" s="71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</row>
    <row r="468" spans="2:21" x14ac:dyDescent="0.25">
      <c r="B468" s="28"/>
      <c r="C468" s="70"/>
      <c r="D468" s="47"/>
      <c r="E468" s="69"/>
      <c r="F468" s="71"/>
      <c r="G468" s="71"/>
      <c r="H468" s="71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</row>
    <row r="469" spans="2:21" x14ac:dyDescent="0.25">
      <c r="B469" s="28"/>
      <c r="C469" s="70"/>
      <c r="D469" s="47"/>
      <c r="E469" s="69"/>
      <c r="F469" s="71"/>
      <c r="G469" s="71"/>
      <c r="H469" s="71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</row>
    <row r="470" spans="2:21" x14ac:dyDescent="0.25">
      <c r="B470" s="28"/>
      <c r="C470" s="70"/>
      <c r="D470" s="47"/>
      <c r="E470" s="69"/>
      <c r="F470" s="71"/>
      <c r="G470" s="71"/>
      <c r="H470" s="71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</row>
    <row r="471" spans="2:21" x14ac:dyDescent="0.25">
      <c r="B471" s="28"/>
      <c r="C471" s="70"/>
      <c r="D471" s="47"/>
      <c r="E471" s="69"/>
      <c r="F471" s="71"/>
      <c r="G471" s="71"/>
      <c r="H471" s="71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</row>
    <row r="472" spans="2:21" x14ac:dyDescent="0.25">
      <c r="B472" s="28"/>
      <c r="C472" s="70"/>
      <c r="D472" s="47"/>
      <c r="E472" s="69"/>
      <c r="F472" s="71"/>
      <c r="G472" s="71"/>
      <c r="H472" s="71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</row>
    <row r="473" spans="2:21" x14ac:dyDescent="0.25">
      <c r="B473" s="28"/>
      <c r="C473" s="70"/>
      <c r="D473" s="47"/>
      <c r="E473" s="69"/>
      <c r="F473" s="71"/>
      <c r="G473" s="71"/>
      <c r="H473" s="71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</row>
    <row r="474" spans="2:21" x14ac:dyDescent="0.25">
      <c r="B474" s="28"/>
      <c r="C474" s="70"/>
      <c r="D474" s="47"/>
      <c r="E474" s="69"/>
      <c r="F474" s="71"/>
      <c r="G474" s="71"/>
      <c r="H474" s="71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</row>
    <row r="475" spans="2:21" x14ac:dyDescent="0.25">
      <c r="B475" s="28"/>
      <c r="C475" s="70"/>
      <c r="D475" s="47"/>
      <c r="E475" s="69"/>
      <c r="F475" s="71"/>
      <c r="G475" s="71"/>
      <c r="H475" s="71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</row>
    <row r="476" spans="2:21" x14ac:dyDescent="0.25">
      <c r="B476" s="28"/>
      <c r="C476" s="70"/>
      <c r="D476" s="47"/>
      <c r="E476" s="69"/>
      <c r="F476" s="71"/>
      <c r="G476" s="71"/>
      <c r="H476" s="71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</row>
    <row r="477" spans="2:21" x14ac:dyDescent="0.25">
      <c r="B477" s="28"/>
      <c r="C477" s="70"/>
      <c r="D477" s="47"/>
      <c r="E477" s="69"/>
      <c r="F477" s="71"/>
      <c r="G477" s="71"/>
      <c r="H477" s="71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</row>
    <row r="478" spans="2:21" x14ac:dyDescent="0.25">
      <c r="B478" s="28"/>
      <c r="C478" s="70"/>
      <c r="D478" s="47"/>
      <c r="E478" s="69"/>
      <c r="F478" s="71"/>
      <c r="G478" s="71"/>
      <c r="H478" s="71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</row>
    <row r="479" spans="2:21" x14ac:dyDescent="0.25">
      <c r="B479" s="28"/>
      <c r="C479" s="70"/>
      <c r="D479" s="47"/>
      <c r="E479" s="69"/>
      <c r="F479" s="71"/>
      <c r="G479" s="71"/>
      <c r="H479" s="71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</row>
    <row r="480" spans="2:21" x14ac:dyDescent="0.25">
      <c r="B480" s="28"/>
      <c r="C480" s="70"/>
      <c r="D480" s="47"/>
      <c r="E480" s="69"/>
      <c r="F480" s="71"/>
      <c r="G480" s="71"/>
      <c r="H480" s="71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</row>
    <row r="481" spans="2:21" x14ac:dyDescent="0.25">
      <c r="B481" s="28"/>
      <c r="C481" s="70"/>
      <c r="D481" s="47"/>
      <c r="E481" s="69"/>
      <c r="F481" s="71"/>
      <c r="G481" s="71"/>
      <c r="H481" s="71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</row>
    <row r="482" spans="2:21" x14ac:dyDescent="0.25">
      <c r="B482" s="28"/>
      <c r="C482" s="70"/>
      <c r="D482" s="47"/>
      <c r="E482" s="69"/>
      <c r="F482" s="71"/>
      <c r="G482" s="71"/>
      <c r="H482" s="71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</row>
    <row r="483" spans="2:21" x14ac:dyDescent="0.25">
      <c r="B483" s="28"/>
      <c r="C483" s="70"/>
      <c r="D483" s="47"/>
      <c r="E483" s="69"/>
      <c r="F483" s="71"/>
      <c r="G483" s="71"/>
      <c r="H483" s="71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</row>
    <row r="484" spans="2:21" x14ac:dyDescent="0.25">
      <c r="B484" s="28"/>
      <c r="C484" s="70"/>
      <c r="D484" s="47"/>
      <c r="E484" s="69"/>
      <c r="F484" s="71"/>
      <c r="G484" s="71"/>
      <c r="H484" s="71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</row>
    <row r="485" spans="2:21" x14ac:dyDescent="0.25">
      <c r="B485" s="28"/>
      <c r="C485" s="70"/>
      <c r="D485" s="47"/>
      <c r="E485" s="69"/>
      <c r="F485" s="71"/>
      <c r="G485" s="71"/>
      <c r="H485" s="71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</row>
    <row r="486" spans="2:21" x14ac:dyDescent="0.25">
      <c r="B486" s="28"/>
      <c r="C486" s="70"/>
      <c r="D486" s="47"/>
      <c r="E486" s="69"/>
      <c r="F486" s="71"/>
      <c r="G486" s="71"/>
      <c r="H486" s="71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</row>
    <row r="487" spans="2:21" x14ac:dyDescent="0.25">
      <c r="B487" s="28"/>
      <c r="C487" s="70"/>
      <c r="D487" s="47"/>
      <c r="E487" s="69"/>
      <c r="F487" s="71"/>
      <c r="G487" s="71"/>
      <c r="H487" s="71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</row>
    <row r="488" spans="2:21" x14ac:dyDescent="0.25">
      <c r="B488" s="28"/>
      <c r="C488" s="70"/>
      <c r="D488" s="47"/>
      <c r="E488" s="69"/>
      <c r="F488" s="71"/>
      <c r="G488" s="71"/>
      <c r="H488" s="71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</row>
    <row r="489" spans="2:21" x14ac:dyDescent="0.25">
      <c r="B489" s="28"/>
      <c r="C489" s="70"/>
      <c r="D489" s="47"/>
      <c r="E489" s="69"/>
      <c r="F489" s="71"/>
      <c r="G489" s="71"/>
      <c r="H489" s="71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</row>
    <row r="490" spans="2:21" x14ac:dyDescent="0.25">
      <c r="B490" s="28"/>
      <c r="C490" s="70"/>
      <c r="D490" s="47"/>
      <c r="E490" s="69"/>
      <c r="F490" s="71"/>
      <c r="G490" s="71"/>
      <c r="H490" s="71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</row>
    <row r="491" spans="2:21" x14ac:dyDescent="0.25">
      <c r="B491" s="28"/>
      <c r="C491" s="70"/>
      <c r="D491" s="47"/>
      <c r="E491" s="69"/>
      <c r="F491" s="71"/>
      <c r="G491" s="71"/>
      <c r="H491" s="71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</row>
    <row r="492" spans="2:21" x14ac:dyDescent="0.25">
      <c r="B492" s="28"/>
      <c r="C492" s="70"/>
      <c r="D492" s="47"/>
      <c r="E492" s="69"/>
      <c r="F492" s="71"/>
      <c r="G492" s="71"/>
      <c r="H492" s="71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</row>
    <row r="493" spans="2:21" x14ac:dyDescent="0.25">
      <c r="B493" s="28"/>
      <c r="C493" s="70"/>
      <c r="D493" s="47"/>
      <c r="E493" s="69"/>
      <c r="F493" s="71"/>
      <c r="G493" s="71"/>
      <c r="H493" s="71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</row>
    <row r="494" spans="2:21" x14ac:dyDescent="0.25">
      <c r="B494" s="28"/>
      <c r="C494" s="70"/>
      <c r="D494" s="47"/>
      <c r="E494" s="69"/>
      <c r="F494" s="71"/>
      <c r="G494" s="71"/>
      <c r="H494" s="71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</row>
    <row r="495" spans="2:21" x14ac:dyDescent="0.25">
      <c r="B495" s="28"/>
      <c r="C495" s="70"/>
      <c r="D495" s="47"/>
      <c r="E495" s="69"/>
      <c r="F495" s="71"/>
      <c r="G495" s="71"/>
      <c r="H495" s="71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</row>
    <row r="496" spans="2:21" x14ac:dyDescent="0.25">
      <c r="B496" s="28"/>
      <c r="C496" s="70"/>
      <c r="D496" s="47"/>
      <c r="E496" s="69"/>
      <c r="F496" s="71"/>
      <c r="G496" s="71"/>
      <c r="H496" s="71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</row>
    <row r="497" spans="2:21" x14ac:dyDescent="0.25">
      <c r="B497" s="28"/>
      <c r="C497" s="70"/>
      <c r="D497" s="47"/>
      <c r="E497" s="69"/>
      <c r="F497" s="71"/>
      <c r="G497" s="71"/>
      <c r="H497" s="71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</row>
    <row r="498" spans="2:21" x14ac:dyDescent="0.25">
      <c r="B498" s="28"/>
      <c r="C498" s="70"/>
      <c r="D498" s="47"/>
      <c r="E498" s="69"/>
      <c r="F498" s="71"/>
      <c r="G498" s="71"/>
      <c r="H498" s="71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</row>
    <row r="499" spans="2:21" x14ac:dyDescent="0.25">
      <c r="B499" s="28"/>
      <c r="C499" s="70"/>
      <c r="D499" s="47"/>
      <c r="E499" s="69"/>
      <c r="F499" s="71"/>
      <c r="G499" s="71"/>
      <c r="H499" s="71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</row>
    <row r="500" spans="2:21" x14ac:dyDescent="0.25">
      <c r="B500" s="28"/>
      <c r="C500" s="70"/>
      <c r="D500" s="47"/>
      <c r="E500" s="69"/>
      <c r="F500" s="71"/>
      <c r="G500" s="71"/>
      <c r="H500" s="71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</row>
    <row r="501" spans="2:21" x14ac:dyDescent="0.25">
      <c r="B501" s="28"/>
      <c r="C501" s="70"/>
      <c r="D501" s="47"/>
      <c r="E501" s="69"/>
      <c r="F501" s="71"/>
      <c r="G501" s="71"/>
      <c r="H501" s="71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</row>
    <row r="502" spans="2:21" x14ac:dyDescent="0.25">
      <c r="B502" s="28"/>
      <c r="C502" s="70"/>
      <c r="D502" s="47"/>
      <c r="E502" s="69"/>
      <c r="F502" s="71"/>
      <c r="G502" s="71"/>
      <c r="H502" s="71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</row>
    <row r="503" spans="2:21" x14ac:dyDescent="0.25">
      <c r="B503" s="28"/>
      <c r="C503" s="70"/>
      <c r="D503" s="47"/>
      <c r="E503" s="69"/>
      <c r="F503" s="71"/>
      <c r="G503" s="71"/>
      <c r="H503" s="71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</row>
    <row r="504" spans="2:21" x14ac:dyDescent="0.25">
      <c r="B504" s="28"/>
      <c r="C504" s="70"/>
      <c r="D504" s="47"/>
      <c r="E504" s="69"/>
      <c r="F504" s="71"/>
      <c r="G504" s="71"/>
      <c r="H504" s="71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</row>
    <row r="505" spans="2:21" x14ac:dyDescent="0.25">
      <c r="B505" s="28"/>
      <c r="C505" s="70"/>
      <c r="D505" s="47"/>
      <c r="E505" s="69"/>
      <c r="F505" s="71"/>
      <c r="G505" s="71"/>
      <c r="H505" s="71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</row>
    <row r="506" spans="2:21" x14ac:dyDescent="0.25">
      <c r="B506" s="28"/>
      <c r="C506" s="70"/>
      <c r="D506" s="47"/>
      <c r="E506" s="69"/>
      <c r="F506" s="71"/>
      <c r="G506" s="71"/>
      <c r="H506" s="71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</row>
    <row r="507" spans="2:21" x14ac:dyDescent="0.25">
      <c r="B507" s="28"/>
      <c r="C507" s="70"/>
      <c r="D507" s="47"/>
      <c r="E507" s="69"/>
      <c r="F507" s="71"/>
      <c r="G507" s="71"/>
      <c r="H507" s="71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</row>
    <row r="508" spans="2:21" x14ac:dyDescent="0.25">
      <c r="B508" s="28"/>
      <c r="C508" s="70"/>
      <c r="D508" s="47"/>
      <c r="E508" s="69"/>
      <c r="F508" s="71"/>
      <c r="G508" s="71"/>
      <c r="H508" s="71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</row>
    <row r="509" spans="2:21" x14ac:dyDescent="0.25">
      <c r="B509" s="28"/>
      <c r="C509" s="70"/>
      <c r="D509" s="47"/>
      <c r="E509" s="69"/>
      <c r="F509" s="71"/>
      <c r="G509" s="71"/>
      <c r="H509" s="71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</row>
    <row r="510" spans="2:21" x14ac:dyDescent="0.25">
      <c r="B510" s="28"/>
      <c r="C510" s="70"/>
      <c r="D510" s="47"/>
      <c r="E510" s="69"/>
      <c r="F510" s="71"/>
      <c r="G510" s="71"/>
      <c r="H510" s="71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</row>
    <row r="511" spans="2:21" x14ac:dyDescent="0.25">
      <c r="B511" s="28"/>
      <c r="C511" s="70"/>
      <c r="D511" s="47"/>
      <c r="E511" s="69"/>
      <c r="F511" s="71"/>
      <c r="G511" s="71"/>
      <c r="H511" s="71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</row>
    <row r="512" spans="2:21" x14ac:dyDescent="0.25">
      <c r="B512" s="28"/>
      <c r="C512" s="70"/>
      <c r="D512" s="47"/>
      <c r="E512" s="69"/>
      <c r="F512" s="71"/>
      <c r="G512" s="71"/>
      <c r="H512" s="71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</row>
    <row r="513" spans="2:21" x14ac:dyDescent="0.25">
      <c r="B513" s="28"/>
      <c r="C513" s="70"/>
      <c r="D513" s="47"/>
      <c r="E513" s="69"/>
      <c r="F513" s="71"/>
      <c r="G513" s="71"/>
      <c r="H513" s="71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</row>
    <row r="514" spans="2:21" x14ac:dyDescent="0.25">
      <c r="B514" s="28"/>
      <c r="C514" s="70"/>
      <c r="D514" s="47"/>
      <c r="E514" s="69"/>
      <c r="F514" s="71"/>
      <c r="G514" s="71"/>
      <c r="H514" s="71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</row>
    <row r="515" spans="2:21" x14ac:dyDescent="0.25">
      <c r="B515" s="28"/>
      <c r="C515" s="70"/>
      <c r="D515" s="47"/>
      <c r="E515" s="69"/>
      <c r="F515" s="71"/>
      <c r="G515" s="71"/>
      <c r="H515" s="71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</row>
    <row r="516" spans="2:21" x14ac:dyDescent="0.25">
      <c r="B516" s="28"/>
      <c r="C516" s="70"/>
      <c r="D516" s="47"/>
      <c r="E516" s="69"/>
      <c r="F516" s="71"/>
      <c r="G516" s="71"/>
      <c r="H516" s="71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</row>
    <row r="517" spans="2:21" x14ac:dyDescent="0.25">
      <c r="B517" s="28"/>
      <c r="C517" s="70"/>
      <c r="D517" s="47"/>
      <c r="E517" s="69"/>
      <c r="F517" s="71"/>
      <c r="G517" s="71"/>
      <c r="H517" s="71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</row>
    <row r="518" spans="2:21" x14ac:dyDescent="0.25">
      <c r="B518" s="28"/>
      <c r="C518" s="70"/>
      <c r="D518" s="47"/>
      <c r="E518" s="69"/>
      <c r="F518" s="71"/>
      <c r="G518" s="71"/>
      <c r="H518" s="71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</row>
    <row r="519" spans="2:21" x14ac:dyDescent="0.25">
      <c r="B519" s="28"/>
      <c r="C519" s="70"/>
      <c r="D519" s="47"/>
      <c r="E519" s="69"/>
      <c r="F519" s="71"/>
      <c r="G519" s="71"/>
      <c r="H519" s="71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</row>
    <row r="520" spans="2:21" x14ac:dyDescent="0.25">
      <c r="B520" s="28"/>
      <c r="C520" s="70"/>
      <c r="D520" s="47"/>
      <c r="E520" s="69"/>
      <c r="F520" s="71"/>
      <c r="G520" s="71"/>
      <c r="H520" s="71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</row>
    <row r="521" spans="2:21" x14ac:dyDescent="0.25">
      <c r="B521" s="28"/>
      <c r="C521" s="70"/>
      <c r="D521" s="47"/>
      <c r="E521" s="69"/>
      <c r="F521" s="71"/>
      <c r="G521" s="71"/>
      <c r="H521" s="71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</row>
    <row r="522" spans="2:21" x14ac:dyDescent="0.25">
      <c r="B522" s="28"/>
      <c r="C522" s="70"/>
      <c r="D522" s="47"/>
      <c r="E522" s="69"/>
      <c r="F522" s="71"/>
      <c r="G522" s="71"/>
      <c r="H522" s="71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</row>
    <row r="523" spans="2:21" x14ac:dyDescent="0.25">
      <c r="B523" s="28"/>
      <c r="C523" s="70"/>
      <c r="D523" s="47"/>
      <c r="E523" s="69"/>
      <c r="F523" s="71"/>
      <c r="G523" s="71"/>
      <c r="H523" s="71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</row>
    <row r="524" spans="2:21" x14ac:dyDescent="0.25">
      <c r="B524" s="28"/>
      <c r="C524" s="70"/>
      <c r="D524" s="47"/>
      <c r="E524" s="69"/>
      <c r="F524" s="71"/>
      <c r="G524" s="71"/>
      <c r="H524" s="71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</row>
    <row r="525" spans="2:21" x14ac:dyDescent="0.25">
      <c r="B525" s="28"/>
      <c r="C525" s="70"/>
      <c r="D525" s="47"/>
      <c r="E525" s="69"/>
      <c r="F525" s="71"/>
      <c r="G525" s="71"/>
      <c r="H525" s="71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</row>
    <row r="526" spans="2:21" x14ac:dyDescent="0.25">
      <c r="B526" s="28"/>
      <c r="C526" s="70"/>
      <c r="D526" s="47"/>
      <c r="E526" s="69"/>
      <c r="F526" s="71"/>
      <c r="G526" s="71"/>
      <c r="H526" s="71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</row>
    <row r="527" spans="2:21" x14ac:dyDescent="0.25">
      <c r="B527" s="28"/>
      <c r="C527" s="70"/>
      <c r="D527" s="47"/>
      <c r="E527" s="69"/>
      <c r="F527" s="71"/>
      <c r="G527" s="71"/>
      <c r="H527" s="71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</row>
    <row r="528" spans="2:21" x14ac:dyDescent="0.25">
      <c r="B528" s="28"/>
      <c r="C528" s="70"/>
      <c r="D528" s="47"/>
      <c r="E528" s="69"/>
      <c r="F528" s="71"/>
      <c r="G528" s="71"/>
      <c r="H528" s="71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</row>
    <row r="529" spans="2:21" x14ac:dyDescent="0.25">
      <c r="B529" s="28"/>
      <c r="C529" s="70"/>
      <c r="D529" s="47"/>
      <c r="E529" s="69"/>
      <c r="F529" s="71"/>
      <c r="G529" s="71"/>
      <c r="H529" s="71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</row>
    <row r="530" spans="2:21" x14ac:dyDescent="0.25">
      <c r="B530" s="28"/>
      <c r="C530" s="70"/>
      <c r="D530" s="47"/>
      <c r="E530" s="69"/>
      <c r="F530" s="71"/>
      <c r="G530" s="71"/>
      <c r="H530" s="71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</row>
    <row r="531" spans="2:21" x14ac:dyDescent="0.25">
      <c r="B531" s="28"/>
      <c r="C531" s="70"/>
      <c r="D531" s="47"/>
      <c r="E531" s="69"/>
      <c r="F531" s="71"/>
      <c r="G531" s="71"/>
      <c r="H531" s="71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</row>
    <row r="532" spans="2:21" x14ac:dyDescent="0.25">
      <c r="B532" s="28"/>
      <c r="C532" s="70"/>
      <c r="D532" s="47"/>
      <c r="E532" s="69"/>
      <c r="F532" s="71"/>
      <c r="G532" s="71"/>
      <c r="H532" s="71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</row>
    <row r="533" spans="2:21" x14ac:dyDescent="0.25">
      <c r="B533" s="28"/>
      <c r="C533" s="70"/>
      <c r="D533" s="47"/>
      <c r="E533" s="69"/>
      <c r="F533" s="71"/>
      <c r="G533" s="71"/>
      <c r="H533" s="71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</row>
    <row r="534" spans="2:21" x14ac:dyDescent="0.25">
      <c r="B534" s="28"/>
      <c r="C534" s="70"/>
      <c r="D534" s="47"/>
      <c r="E534" s="69"/>
      <c r="F534" s="71"/>
      <c r="G534" s="71"/>
      <c r="H534" s="71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</row>
    <row r="535" spans="2:21" x14ac:dyDescent="0.25">
      <c r="B535" s="28"/>
      <c r="C535" s="70"/>
      <c r="D535" s="47"/>
      <c r="E535" s="69"/>
      <c r="F535" s="71"/>
      <c r="G535" s="71"/>
      <c r="H535" s="71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</row>
    <row r="536" spans="2:21" x14ac:dyDescent="0.25">
      <c r="B536" s="28"/>
      <c r="C536" s="70"/>
      <c r="D536" s="47"/>
      <c r="E536" s="69"/>
      <c r="F536" s="71"/>
      <c r="G536" s="71"/>
      <c r="H536" s="71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</row>
    <row r="537" spans="2:21" x14ac:dyDescent="0.25">
      <c r="B537" s="28"/>
      <c r="C537" s="70"/>
      <c r="D537" s="47"/>
      <c r="E537" s="69"/>
      <c r="F537" s="71"/>
      <c r="G537" s="71"/>
      <c r="H537" s="71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</row>
    <row r="538" spans="2:21" x14ac:dyDescent="0.25">
      <c r="B538" s="28"/>
      <c r="C538" s="70"/>
      <c r="D538" s="47"/>
      <c r="E538" s="69"/>
      <c r="F538" s="71"/>
      <c r="G538" s="71"/>
      <c r="H538" s="71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</row>
    <row r="539" spans="2:21" x14ac:dyDescent="0.25">
      <c r="B539" s="28"/>
      <c r="C539" s="70"/>
      <c r="D539" s="47"/>
      <c r="E539" s="69"/>
      <c r="F539" s="71"/>
      <c r="G539" s="71"/>
      <c r="H539" s="71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</row>
    <row r="540" spans="2:21" x14ac:dyDescent="0.25">
      <c r="B540" s="28"/>
      <c r="C540" s="70"/>
      <c r="D540" s="47"/>
      <c r="E540" s="69"/>
      <c r="F540" s="71"/>
      <c r="G540" s="71"/>
      <c r="H540" s="71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</row>
    <row r="541" spans="2:21" x14ac:dyDescent="0.25">
      <c r="B541" s="28"/>
      <c r="C541" s="70"/>
      <c r="D541" s="47"/>
      <c r="E541" s="69"/>
      <c r="F541" s="71"/>
      <c r="G541" s="71"/>
      <c r="H541" s="71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</row>
    <row r="542" spans="2:21" x14ac:dyDescent="0.25">
      <c r="B542" s="28"/>
      <c r="C542" s="70"/>
      <c r="D542" s="47"/>
      <c r="E542" s="69"/>
      <c r="F542" s="71"/>
      <c r="G542" s="71"/>
      <c r="H542" s="71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</row>
    <row r="543" spans="2:21" x14ac:dyDescent="0.25">
      <c r="B543" s="28"/>
      <c r="C543" s="70"/>
      <c r="D543" s="47"/>
      <c r="E543" s="69"/>
      <c r="F543" s="71"/>
      <c r="G543" s="71"/>
      <c r="H543" s="71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</row>
    <row r="544" spans="2:21" x14ac:dyDescent="0.25">
      <c r="B544" s="28"/>
      <c r="C544" s="70"/>
      <c r="D544" s="47"/>
      <c r="E544" s="69"/>
      <c r="F544" s="71"/>
      <c r="G544" s="71"/>
      <c r="H544" s="71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</row>
    <row r="545" spans="2:21" x14ac:dyDescent="0.25">
      <c r="B545" s="28"/>
      <c r="C545" s="70"/>
      <c r="D545" s="47"/>
      <c r="E545" s="69"/>
      <c r="F545" s="71"/>
      <c r="G545" s="71"/>
      <c r="H545" s="71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</row>
    <row r="546" spans="2:21" x14ac:dyDescent="0.25">
      <c r="B546" s="28"/>
      <c r="C546" s="70"/>
      <c r="D546" s="47"/>
      <c r="E546" s="69"/>
      <c r="F546" s="71"/>
      <c r="G546" s="71"/>
      <c r="H546" s="71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</row>
    <row r="547" spans="2:21" x14ac:dyDescent="0.25">
      <c r="B547" s="28"/>
      <c r="C547" s="70"/>
      <c r="D547" s="47"/>
      <c r="E547" s="69"/>
      <c r="F547" s="71"/>
      <c r="G547" s="71"/>
      <c r="H547" s="71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</row>
    <row r="548" spans="2:21" x14ac:dyDescent="0.25">
      <c r="B548" s="28"/>
      <c r="C548" s="70"/>
      <c r="D548" s="47"/>
      <c r="E548" s="69"/>
      <c r="F548" s="71"/>
      <c r="G548" s="71"/>
      <c r="H548" s="71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</row>
    <row r="549" spans="2:21" x14ac:dyDescent="0.25">
      <c r="B549" s="28"/>
      <c r="C549" s="70"/>
      <c r="D549" s="47"/>
      <c r="E549" s="69"/>
      <c r="F549" s="71"/>
      <c r="G549" s="71"/>
      <c r="H549" s="71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</row>
    <row r="550" spans="2:21" x14ac:dyDescent="0.25">
      <c r="B550" s="28"/>
      <c r="C550" s="70"/>
      <c r="D550" s="47"/>
      <c r="E550" s="69"/>
      <c r="F550" s="71"/>
      <c r="G550" s="71"/>
      <c r="H550" s="71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</row>
    <row r="551" spans="2:21" x14ac:dyDescent="0.25">
      <c r="B551" s="28"/>
      <c r="C551" s="70"/>
      <c r="D551" s="47"/>
      <c r="E551" s="69"/>
      <c r="F551" s="71"/>
      <c r="G551" s="71"/>
      <c r="H551" s="71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</row>
    <row r="552" spans="2:21" x14ac:dyDescent="0.25">
      <c r="B552" s="28"/>
      <c r="C552" s="70"/>
      <c r="D552" s="47"/>
      <c r="E552" s="69"/>
      <c r="F552" s="71"/>
      <c r="G552" s="71"/>
      <c r="H552" s="71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</row>
    <row r="553" spans="2:21" x14ac:dyDescent="0.25">
      <c r="B553" s="28"/>
      <c r="C553" s="70"/>
      <c r="D553" s="47"/>
      <c r="E553" s="69"/>
      <c r="F553" s="71"/>
      <c r="G553" s="71"/>
      <c r="H553" s="71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</row>
    <row r="554" spans="2:21" x14ac:dyDescent="0.25">
      <c r="B554" s="28"/>
      <c r="C554" s="70"/>
      <c r="D554" s="47"/>
      <c r="E554" s="69"/>
      <c r="F554" s="71"/>
      <c r="G554" s="71"/>
      <c r="H554" s="71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</row>
    <row r="555" spans="2:21" x14ac:dyDescent="0.25">
      <c r="B555" s="28"/>
      <c r="C555" s="70"/>
      <c r="D555" s="47"/>
      <c r="E555" s="69"/>
      <c r="F555" s="71"/>
      <c r="G555" s="71"/>
      <c r="H555" s="71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</row>
    <row r="556" spans="2:21" x14ac:dyDescent="0.25">
      <c r="B556" s="28"/>
      <c r="C556" s="70"/>
      <c r="D556" s="47"/>
      <c r="E556" s="69"/>
      <c r="F556" s="71"/>
      <c r="G556" s="71"/>
      <c r="H556" s="71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</row>
    <row r="557" spans="2:21" x14ac:dyDescent="0.25">
      <c r="B557" s="28"/>
      <c r="C557" s="70"/>
      <c r="D557" s="47"/>
      <c r="E557" s="69"/>
      <c r="F557" s="71"/>
      <c r="G557" s="71"/>
      <c r="H557" s="71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</row>
    <row r="558" spans="2:21" x14ac:dyDescent="0.25">
      <c r="B558" s="28"/>
      <c r="C558" s="70"/>
      <c r="D558" s="47"/>
      <c r="E558" s="69"/>
      <c r="F558" s="71"/>
      <c r="G558" s="71"/>
      <c r="H558" s="71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</row>
    <row r="559" spans="2:21" x14ac:dyDescent="0.25">
      <c r="B559" s="28"/>
      <c r="C559" s="70"/>
      <c r="D559" s="47"/>
      <c r="E559" s="69"/>
      <c r="F559" s="71"/>
      <c r="G559" s="71"/>
      <c r="H559" s="71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</row>
    <row r="560" spans="2:21" x14ac:dyDescent="0.25">
      <c r="B560" s="28"/>
      <c r="C560" s="70"/>
      <c r="D560" s="47"/>
      <c r="E560" s="69"/>
      <c r="F560" s="71"/>
      <c r="G560" s="71"/>
      <c r="H560" s="71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</row>
    <row r="561" spans="2:21" x14ac:dyDescent="0.25">
      <c r="B561" s="28"/>
      <c r="C561" s="70"/>
      <c r="D561" s="47"/>
      <c r="E561" s="69"/>
      <c r="F561" s="71"/>
      <c r="G561" s="71"/>
      <c r="H561" s="71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</row>
    <row r="562" spans="2:21" x14ac:dyDescent="0.25">
      <c r="B562" s="28"/>
      <c r="C562" s="70"/>
      <c r="D562" s="47"/>
      <c r="E562" s="69"/>
      <c r="F562" s="71"/>
      <c r="G562" s="71"/>
      <c r="H562" s="71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</row>
    <row r="563" spans="2:21" x14ac:dyDescent="0.25">
      <c r="B563" s="28"/>
      <c r="C563" s="70"/>
      <c r="D563" s="47"/>
      <c r="E563" s="69"/>
      <c r="F563" s="71"/>
      <c r="G563" s="71"/>
      <c r="H563" s="71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</row>
    <row r="564" spans="2:21" x14ac:dyDescent="0.25">
      <c r="B564" s="28"/>
      <c r="C564" s="70"/>
      <c r="D564" s="47"/>
      <c r="E564" s="69"/>
      <c r="F564" s="71"/>
      <c r="G564" s="71"/>
      <c r="H564" s="71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</row>
    <row r="565" spans="2:21" x14ac:dyDescent="0.25">
      <c r="B565" s="28"/>
      <c r="C565" s="70"/>
      <c r="D565" s="47"/>
      <c r="E565" s="69"/>
      <c r="F565" s="71"/>
      <c r="G565" s="71"/>
      <c r="H565" s="71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</row>
    <row r="566" spans="2:21" x14ac:dyDescent="0.25">
      <c r="B566" s="28"/>
      <c r="C566" s="70"/>
      <c r="D566" s="47"/>
      <c r="E566" s="69"/>
      <c r="F566" s="71"/>
      <c r="G566" s="71"/>
      <c r="H566" s="71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</row>
    <row r="567" spans="2:21" x14ac:dyDescent="0.25">
      <c r="B567" s="28"/>
      <c r="C567" s="70"/>
      <c r="D567" s="47"/>
      <c r="E567" s="69"/>
      <c r="F567" s="71"/>
      <c r="G567" s="71"/>
      <c r="H567" s="71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</row>
    <row r="568" spans="2:21" x14ac:dyDescent="0.25">
      <c r="B568" s="28"/>
      <c r="C568" s="70"/>
      <c r="D568" s="47"/>
      <c r="E568" s="69"/>
      <c r="F568" s="71"/>
      <c r="G568" s="71"/>
      <c r="H568" s="71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</row>
    <row r="569" spans="2:21" x14ac:dyDescent="0.25">
      <c r="B569" s="28"/>
      <c r="C569" s="70"/>
      <c r="D569" s="47"/>
      <c r="E569" s="69"/>
      <c r="F569" s="71"/>
      <c r="G569" s="71"/>
      <c r="H569" s="71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</row>
    <row r="570" spans="2:21" x14ac:dyDescent="0.25">
      <c r="B570" s="28"/>
      <c r="C570" s="70"/>
      <c r="D570" s="47"/>
      <c r="E570" s="69"/>
      <c r="F570" s="71"/>
      <c r="G570" s="71"/>
      <c r="H570" s="71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</row>
    <row r="571" spans="2:21" x14ac:dyDescent="0.25">
      <c r="B571" s="28"/>
      <c r="C571" s="70"/>
      <c r="D571" s="47"/>
      <c r="E571" s="69"/>
      <c r="F571" s="71"/>
      <c r="G571" s="71"/>
      <c r="H571" s="71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</row>
    <row r="572" spans="2:21" x14ac:dyDescent="0.25">
      <c r="B572" s="28"/>
      <c r="C572" s="70"/>
      <c r="D572" s="47"/>
      <c r="E572" s="69"/>
      <c r="F572" s="71"/>
      <c r="G572" s="71"/>
      <c r="H572" s="71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</row>
    <row r="573" spans="2:21" x14ac:dyDescent="0.25">
      <c r="B573" s="28"/>
      <c r="C573" s="70"/>
      <c r="D573" s="47"/>
      <c r="E573" s="69"/>
      <c r="F573" s="71"/>
      <c r="G573" s="71"/>
      <c r="H573" s="71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</row>
    <row r="574" spans="2:21" x14ac:dyDescent="0.25">
      <c r="B574" s="28"/>
      <c r="C574" s="70"/>
      <c r="D574" s="47"/>
      <c r="E574" s="69"/>
      <c r="F574" s="71"/>
      <c r="G574" s="71"/>
      <c r="H574" s="71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</row>
    <row r="575" spans="2:21" x14ac:dyDescent="0.25">
      <c r="B575" s="28"/>
      <c r="C575" s="70"/>
      <c r="D575" s="47"/>
      <c r="E575" s="69"/>
      <c r="F575" s="71"/>
      <c r="G575" s="71"/>
      <c r="H575" s="71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</row>
    <row r="576" spans="2:21" x14ac:dyDescent="0.25">
      <c r="B576" s="28"/>
      <c r="C576" s="70"/>
      <c r="D576" s="47"/>
      <c r="E576" s="69"/>
      <c r="F576" s="71"/>
      <c r="G576" s="71"/>
      <c r="H576" s="71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</row>
    <row r="577" spans="2:21" x14ac:dyDescent="0.25">
      <c r="B577" s="28"/>
      <c r="C577" s="70"/>
      <c r="D577" s="47"/>
      <c r="E577" s="69"/>
      <c r="F577" s="71"/>
      <c r="G577" s="71"/>
      <c r="H577" s="71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</row>
    <row r="578" spans="2:21" x14ac:dyDescent="0.25">
      <c r="B578" s="28"/>
      <c r="C578" s="70"/>
      <c r="D578" s="47"/>
      <c r="E578" s="69"/>
      <c r="F578" s="71"/>
      <c r="G578" s="71"/>
      <c r="H578" s="71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</row>
    <row r="579" spans="2:21" x14ac:dyDescent="0.25">
      <c r="B579" s="28"/>
      <c r="C579" s="70"/>
      <c r="D579" s="47"/>
      <c r="E579" s="69"/>
      <c r="F579" s="71"/>
      <c r="G579" s="71"/>
      <c r="H579" s="71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</row>
    <row r="580" spans="2:21" x14ac:dyDescent="0.25">
      <c r="B580" s="28"/>
      <c r="C580" s="70"/>
      <c r="D580" s="47"/>
      <c r="E580" s="69"/>
      <c r="F580" s="71"/>
      <c r="G580" s="71"/>
      <c r="H580" s="71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</row>
    <row r="581" spans="2:21" x14ac:dyDescent="0.25">
      <c r="B581" s="28"/>
      <c r="C581" s="70"/>
      <c r="D581" s="47"/>
      <c r="E581" s="69"/>
      <c r="F581" s="71"/>
      <c r="G581" s="71"/>
      <c r="H581" s="71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</row>
    <row r="582" spans="2:21" x14ac:dyDescent="0.25">
      <c r="B582" s="28"/>
      <c r="C582" s="70"/>
      <c r="D582" s="47"/>
      <c r="E582" s="69"/>
      <c r="F582" s="71"/>
      <c r="G582" s="71"/>
      <c r="H582" s="71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</row>
    <row r="583" spans="2:21" x14ac:dyDescent="0.25">
      <c r="B583" s="28"/>
      <c r="C583" s="70"/>
      <c r="D583" s="47"/>
      <c r="E583" s="69"/>
      <c r="F583" s="71"/>
      <c r="G583" s="71"/>
      <c r="H583" s="71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</row>
    <row r="584" spans="2:21" x14ac:dyDescent="0.25">
      <c r="B584" s="28"/>
      <c r="C584" s="70"/>
      <c r="D584" s="47"/>
      <c r="E584" s="69"/>
      <c r="F584" s="71"/>
      <c r="G584" s="71"/>
      <c r="H584" s="71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</row>
    <row r="585" spans="2:21" x14ac:dyDescent="0.25">
      <c r="B585" s="28"/>
      <c r="C585" s="70"/>
      <c r="D585" s="47"/>
      <c r="E585" s="69"/>
      <c r="F585" s="71"/>
      <c r="G585" s="71"/>
      <c r="H585" s="71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</row>
    <row r="586" spans="2:21" x14ac:dyDescent="0.25">
      <c r="B586" s="28"/>
      <c r="C586" s="70"/>
      <c r="D586" s="47"/>
      <c r="E586" s="69"/>
      <c r="F586" s="71"/>
      <c r="G586" s="71"/>
      <c r="H586" s="71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</row>
    <row r="587" spans="2:21" x14ac:dyDescent="0.25">
      <c r="B587" s="28"/>
      <c r="C587" s="70"/>
      <c r="D587" s="47"/>
      <c r="E587" s="69"/>
      <c r="F587" s="71"/>
      <c r="G587" s="71"/>
      <c r="H587" s="71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</row>
    <row r="588" spans="2:21" x14ac:dyDescent="0.25">
      <c r="B588" s="28"/>
      <c r="C588" s="70"/>
      <c r="D588" s="47"/>
      <c r="E588" s="69"/>
      <c r="F588" s="71"/>
      <c r="G588" s="71"/>
      <c r="H588" s="71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</row>
    <row r="589" spans="2:21" x14ac:dyDescent="0.25">
      <c r="B589" s="28"/>
      <c r="C589" s="70"/>
      <c r="D589" s="47"/>
      <c r="E589" s="69"/>
      <c r="F589" s="71"/>
      <c r="G589" s="71"/>
      <c r="H589" s="71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</row>
    <row r="590" spans="2:21" x14ac:dyDescent="0.25">
      <c r="B590" s="28"/>
      <c r="C590" s="70"/>
      <c r="D590" s="47"/>
      <c r="E590" s="69"/>
      <c r="F590" s="71"/>
      <c r="G590" s="71"/>
      <c r="H590" s="71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</row>
    <row r="591" spans="2:21" x14ac:dyDescent="0.25">
      <c r="B591" s="28"/>
      <c r="C591" s="70"/>
      <c r="D591" s="47"/>
      <c r="E591" s="69"/>
      <c r="F591" s="71"/>
      <c r="G591" s="71"/>
      <c r="H591" s="71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</row>
    <row r="592" spans="2:21" x14ac:dyDescent="0.25">
      <c r="B592" s="28"/>
      <c r="C592" s="70"/>
      <c r="D592" s="47"/>
      <c r="E592" s="69"/>
      <c r="F592" s="71"/>
      <c r="G592" s="71"/>
      <c r="H592" s="71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</row>
    <row r="593" spans="2:21" x14ac:dyDescent="0.25">
      <c r="B593" s="28"/>
      <c r="C593" s="70"/>
      <c r="D593" s="47"/>
      <c r="E593" s="69"/>
      <c r="F593" s="71"/>
      <c r="G593" s="71"/>
      <c r="H593" s="71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</row>
    <row r="594" spans="2:21" x14ac:dyDescent="0.25">
      <c r="B594" s="28"/>
      <c r="C594" s="70"/>
      <c r="D594" s="47"/>
      <c r="E594" s="69"/>
      <c r="F594" s="71"/>
      <c r="G594" s="71"/>
      <c r="H594" s="71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</row>
    <row r="595" spans="2:21" x14ac:dyDescent="0.25">
      <c r="B595" s="28"/>
      <c r="C595" s="70"/>
      <c r="D595" s="47"/>
      <c r="E595" s="69"/>
      <c r="F595" s="71"/>
      <c r="G595" s="71"/>
      <c r="H595" s="71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</row>
    <row r="596" spans="2:21" x14ac:dyDescent="0.25">
      <c r="B596" s="28"/>
      <c r="C596" s="70"/>
      <c r="D596" s="47"/>
      <c r="E596" s="69"/>
      <c r="F596" s="71"/>
      <c r="G596" s="71"/>
      <c r="H596" s="71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</row>
    <row r="597" spans="2:21" x14ac:dyDescent="0.25">
      <c r="B597" s="28"/>
      <c r="C597" s="70"/>
      <c r="D597" s="47"/>
      <c r="E597" s="69"/>
      <c r="F597" s="71"/>
      <c r="G597" s="71"/>
      <c r="H597" s="71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</row>
    <row r="598" spans="2:21" x14ac:dyDescent="0.25">
      <c r="B598" s="28"/>
      <c r="C598" s="70"/>
      <c r="D598" s="47"/>
      <c r="E598" s="69"/>
      <c r="F598" s="71"/>
      <c r="G598" s="71"/>
      <c r="H598" s="71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</row>
    <row r="599" spans="2:21" x14ac:dyDescent="0.25">
      <c r="B599" s="28"/>
      <c r="C599" s="70"/>
      <c r="D599" s="47"/>
      <c r="E599" s="69"/>
      <c r="F599" s="71"/>
      <c r="G599" s="71"/>
      <c r="H599" s="71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</row>
    <row r="600" spans="2:21" x14ac:dyDescent="0.25">
      <c r="B600" s="28"/>
      <c r="C600" s="70"/>
      <c r="D600" s="47"/>
      <c r="E600" s="69"/>
      <c r="F600" s="71"/>
      <c r="G600" s="71"/>
      <c r="H600" s="71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</row>
    <row r="601" spans="2:21" x14ac:dyDescent="0.25">
      <c r="B601" s="28"/>
      <c r="C601" s="70"/>
      <c r="D601" s="47"/>
      <c r="E601" s="69"/>
      <c r="F601" s="71"/>
      <c r="G601" s="71"/>
      <c r="H601" s="71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</row>
    <row r="602" spans="2:21" x14ac:dyDescent="0.25">
      <c r="B602" s="28"/>
      <c r="C602" s="70"/>
      <c r="D602" s="47"/>
      <c r="E602" s="69"/>
      <c r="F602" s="71"/>
      <c r="G602" s="71"/>
      <c r="H602" s="71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</row>
    <row r="603" spans="2:21" x14ac:dyDescent="0.25">
      <c r="B603" s="28"/>
      <c r="C603" s="70"/>
      <c r="D603" s="47"/>
      <c r="E603" s="69"/>
      <c r="F603" s="71"/>
      <c r="G603" s="71"/>
      <c r="H603" s="71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</row>
    <row r="604" spans="2:21" x14ac:dyDescent="0.25">
      <c r="B604" s="28"/>
      <c r="C604" s="70"/>
      <c r="D604" s="47"/>
      <c r="E604" s="69"/>
      <c r="F604" s="71"/>
      <c r="G604" s="71"/>
      <c r="H604" s="71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</row>
    <row r="605" spans="2:21" x14ac:dyDescent="0.25">
      <c r="B605" s="28"/>
      <c r="C605" s="70"/>
      <c r="D605" s="47"/>
      <c r="E605" s="69"/>
      <c r="F605" s="71"/>
      <c r="G605" s="71"/>
      <c r="H605" s="71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</row>
    <row r="606" spans="2:21" x14ac:dyDescent="0.25">
      <c r="B606" s="28"/>
      <c r="C606" s="70"/>
      <c r="D606" s="47"/>
      <c r="E606" s="69"/>
      <c r="F606" s="71"/>
      <c r="G606" s="71"/>
      <c r="H606" s="71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</row>
    <row r="607" spans="2:21" x14ac:dyDescent="0.25">
      <c r="B607" s="28"/>
      <c r="C607" s="70"/>
      <c r="D607" s="47"/>
      <c r="E607" s="69"/>
      <c r="F607" s="71"/>
      <c r="G607" s="71"/>
      <c r="H607" s="71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</row>
    <row r="608" spans="2:21" x14ac:dyDescent="0.25">
      <c r="B608" s="28"/>
      <c r="C608" s="70"/>
      <c r="D608" s="47"/>
      <c r="E608" s="69"/>
      <c r="F608" s="71"/>
      <c r="G608" s="71"/>
      <c r="H608" s="71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</row>
    <row r="609" spans="2:21" x14ac:dyDescent="0.25">
      <c r="B609" s="28"/>
      <c r="C609" s="70"/>
      <c r="D609" s="47"/>
      <c r="E609" s="69"/>
      <c r="F609" s="71"/>
      <c r="G609" s="71"/>
      <c r="H609" s="71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</row>
    <row r="610" spans="2:21" x14ac:dyDescent="0.25">
      <c r="B610" s="28"/>
      <c r="C610" s="70"/>
      <c r="D610" s="47"/>
      <c r="E610" s="69"/>
      <c r="F610" s="71"/>
      <c r="G610" s="71"/>
      <c r="H610" s="71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</row>
    <row r="611" spans="2:21" x14ac:dyDescent="0.25">
      <c r="B611" s="28"/>
      <c r="C611" s="70"/>
      <c r="D611" s="47"/>
      <c r="E611" s="69"/>
      <c r="F611" s="71"/>
      <c r="G611" s="71"/>
      <c r="H611" s="71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</row>
    <row r="612" spans="2:21" x14ac:dyDescent="0.25">
      <c r="B612" s="28"/>
      <c r="C612" s="70"/>
      <c r="D612" s="47"/>
      <c r="E612" s="69"/>
      <c r="F612" s="71"/>
      <c r="G612" s="71"/>
      <c r="H612" s="71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</row>
    <row r="613" spans="2:21" x14ac:dyDescent="0.25">
      <c r="B613" s="28"/>
      <c r="C613" s="70"/>
      <c r="D613" s="47"/>
      <c r="E613" s="69"/>
      <c r="F613" s="71"/>
      <c r="G613" s="71"/>
      <c r="H613" s="71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</row>
    <row r="614" spans="2:21" x14ac:dyDescent="0.25">
      <c r="B614" s="28"/>
      <c r="C614" s="70"/>
      <c r="D614" s="47"/>
      <c r="E614" s="69"/>
      <c r="F614" s="71"/>
      <c r="G614" s="71"/>
      <c r="H614" s="71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</row>
    <row r="615" spans="2:21" x14ac:dyDescent="0.25">
      <c r="B615" s="28"/>
      <c r="C615" s="70"/>
      <c r="D615" s="47"/>
      <c r="E615" s="69"/>
      <c r="F615" s="71"/>
      <c r="G615" s="71"/>
      <c r="H615" s="71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</row>
    <row r="616" spans="2:21" x14ac:dyDescent="0.25">
      <c r="B616" s="28"/>
      <c r="C616" s="70"/>
      <c r="D616" s="47"/>
      <c r="E616" s="69"/>
      <c r="F616" s="71"/>
      <c r="G616" s="71"/>
      <c r="H616" s="71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</row>
    <row r="617" spans="2:21" x14ac:dyDescent="0.25">
      <c r="B617" s="28"/>
      <c r="C617" s="70"/>
      <c r="D617" s="47"/>
      <c r="E617" s="69"/>
      <c r="F617" s="71"/>
      <c r="G617" s="71"/>
      <c r="H617" s="71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</row>
    <row r="618" spans="2:21" x14ac:dyDescent="0.25">
      <c r="B618" s="28"/>
      <c r="C618" s="70"/>
      <c r="D618" s="47"/>
      <c r="E618" s="69"/>
      <c r="F618" s="71"/>
      <c r="G618" s="71"/>
      <c r="H618" s="71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</row>
    <row r="619" spans="2:21" x14ac:dyDescent="0.25">
      <c r="B619" s="28"/>
      <c r="C619" s="70"/>
      <c r="D619" s="47"/>
      <c r="E619" s="69"/>
      <c r="F619" s="71"/>
      <c r="G619" s="71"/>
      <c r="H619" s="71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</row>
    <row r="620" spans="2:21" x14ac:dyDescent="0.25">
      <c r="B620" s="28"/>
      <c r="C620" s="70"/>
      <c r="D620" s="47"/>
      <c r="E620" s="69"/>
      <c r="F620" s="71"/>
      <c r="G620" s="71"/>
      <c r="H620" s="71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</row>
    <row r="621" spans="2:21" x14ac:dyDescent="0.25">
      <c r="B621" s="28"/>
      <c r="C621" s="70"/>
      <c r="D621" s="47"/>
      <c r="E621" s="69"/>
      <c r="F621" s="71"/>
      <c r="G621" s="71"/>
      <c r="H621" s="71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</row>
    <row r="622" spans="2:21" x14ac:dyDescent="0.25">
      <c r="B622" s="28"/>
      <c r="C622" s="70"/>
      <c r="D622" s="47"/>
      <c r="E622" s="69"/>
      <c r="F622" s="71"/>
      <c r="G622" s="71"/>
      <c r="H622" s="71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</row>
    <row r="623" spans="2:21" x14ac:dyDescent="0.25">
      <c r="B623" s="28"/>
      <c r="C623" s="70"/>
      <c r="D623" s="47"/>
      <c r="E623" s="69"/>
      <c r="F623" s="71"/>
      <c r="G623" s="71"/>
      <c r="H623" s="71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</row>
    <row r="624" spans="2:21" x14ac:dyDescent="0.25">
      <c r="B624" s="28"/>
      <c r="C624" s="70"/>
      <c r="D624" s="47"/>
      <c r="E624" s="69"/>
      <c r="F624" s="71"/>
      <c r="G624" s="71"/>
      <c r="H624" s="71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</row>
    <row r="625" spans="2:21" x14ac:dyDescent="0.25">
      <c r="B625" s="28"/>
      <c r="C625" s="70"/>
      <c r="D625" s="47"/>
      <c r="E625" s="69"/>
      <c r="F625" s="71"/>
      <c r="G625" s="71"/>
      <c r="H625" s="71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</row>
    <row r="626" spans="2:21" x14ac:dyDescent="0.25">
      <c r="B626" s="28"/>
      <c r="C626" s="70"/>
      <c r="D626" s="47"/>
      <c r="E626" s="69"/>
      <c r="F626" s="71"/>
      <c r="G626" s="71"/>
      <c r="H626" s="71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</row>
    <row r="627" spans="2:21" x14ac:dyDescent="0.25">
      <c r="B627" s="28"/>
      <c r="C627" s="70"/>
      <c r="D627" s="47"/>
      <c r="E627" s="69"/>
      <c r="F627" s="71"/>
      <c r="G627" s="71"/>
      <c r="H627" s="71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</row>
    <row r="628" spans="2:21" x14ac:dyDescent="0.25">
      <c r="B628" s="28"/>
      <c r="C628" s="70"/>
      <c r="D628" s="47"/>
      <c r="E628" s="69"/>
      <c r="F628" s="71"/>
      <c r="G628" s="71"/>
      <c r="H628" s="71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</row>
    <row r="629" spans="2:21" x14ac:dyDescent="0.25">
      <c r="B629" s="28"/>
      <c r="C629" s="70"/>
      <c r="D629" s="47"/>
      <c r="E629" s="69"/>
      <c r="F629" s="71"/>
      <c r="G629" s="71"/>
      <c r="H629" s="71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</row>
    <row r="630" spans="2:21" x14ac:dyDescent="0.25">
      <c r="B630" s="28"/>
      <c r="C630" s="70"/>
      <c r="D630" s="47"/>
      <c r="E630" s="69"/>
      <c r="F630" s="71"/>
      <c r="G630" s="71"/>
      <c r="H630" s="71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</row>
    <row r="631" spans="2:21" x14ac:dyDescent="0.25">
      <c r="B631" s="28"/>
      <c r="C631" s="70"/>
      <c r="D631" s="47"/>
      <c r="E631" s="69"/>
      <c r="F631" s="71"/>
      <c r="G631" s="71"/>
      <c r="H631" s="71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</row>
    <row r="632" spans="2:21" x14ac:dyDescent="0.25">
      <c r="B632" s="28"/>
      <c r="C632" s="70"/>
      <c r="D632" s="47"/>
      <c r="E632" s="69"/>
      <c r="F632" s="71"/>
      <c r="G632" s="71"/>
      <c r="H632" s="71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</row>
    <row r="633" spans="2:21" x14ac:dyDescent="0.25">
      <c r="B633" s="28"/>
      <c r="C633" s="70"/>
      <c r="D633" s="47"/>
      <c r="E633" s="69"/>
      <c r="F633" s="71"/>
      <c r="G633" s="71"/>
      <c r="H633" s="71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</row>
    <row r="634" spans="2:21" x14ac:dyDescent="0.25">
      <c r="B634" s="28"/>
      <c r="C634" s="70"/>
      <c r="D634" s="47"/>
      <c r="E634" s="69"/>
      <c r="F634" s="71"/>
      <c r="G634" s="71"/>
      <c r="H634" s="71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</row>
    <row r="635" spans="2:21" x14ac:dyDescent="0.25">
      <c r="B635" s="28"/>
      <c r="C635" s="70"/>
      <c r="D635" s="47"/>
      <c r="E635" s="69"/>
      <c r="F635" s="71"/>
      <c r="G635" s="71"/>
      <c r="H635" s="71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</row>
    <row r="636" spans="2:21" x14ac:dyDescent="0.25">
      <c r="B636" s="28"/>
      <c r="C636" s="70"/>
      <c r="D636" s="47"/>
      <c r="E636" s="69"/>
      <c r="F636" s="71"/>
      <c r="G636" s="71"/>
      <c r="H636" s="71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</row>
    <row r="637" spans="2:21" x14ac:dyDescent="0.25">
      <c r="B637" s="28"/>
      <c r="C637" s="70"/>
      <c r="D637" s="47"/>
      <c r="E637" s="69"/>
      <c r="F637" s="71"/>
      <c r="G637" s="71"/>
      <c r="H637" s="71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</row>
    <row r="638" spans="2:21" x14ac:dyDescent="0.25">
      <c r="B638" s="28"/>
      <c r="C638" s="70"/>
      <c r="D638" s="47"/>
      <c r="E638" s="69"/>
      <c r="F638" s="71"/>
      <c r="G638" s="71"/>
      <c r="H638" s="71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</row>
    <row r="639" spans="2:21" x14ac:dyDescent="0.25">
      <c r="B639" s="28"/>
      <c r="C639" s="70"/>
      <c r="D639" s="47"/>
      <c r="E639" s="69"/>
      <c r="F639" s="71"/>
      <c r="G639" s="71"/>
      <c r="H639" s="71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</row>
    <row r="640" spans="2:21" x14ac:dyDescent="0.25">
      <c r="B640" s="28"/>
      <c r="C640" s="70"/>
      <c r="D640" s="47"/>
      <c r="E640" s="69"/>
      <c r="F640" s="71"/>
      <c r="G640" s="71"/>
      <c r="H640" s="71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</row>
    <row r="641" spans="2:21" x14ac:dyDescent="0.25">
      <c r="B641" s="28"/>
      <c r="C641" s="70"/>
      <c r="D641" s="47"/>
      <c r="E641" s="69"/>
      <c r="F641" s="71"/>
      <c r="G641" s="71"/>
      <c r="H641" s="71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</row>
    <row r="642" spans="2:21" x14ac:dyDescent="0.25">
      <c r="B642" s="28"/>
      <c r="C642" s="70"/>
      <c r="D642" s="47"/>
      <c r="E642" s="69"/>
      <c r="F642" s="71"/>
      <c r="G642" s="71"/>
      <c r="H642" s="71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</row>
    <row r="643" spans="2:21" x14ac:dyDescent="0.25">
      <c r="B643" s="28"/>
      <c r="C643" s="70"/>
      <c r="D643" s="47"/>
      <c r="E643" s="69"/>
      <c r="F643" s="71"/>
      <c r="G643" s="71"/>
      <c r="H643" s="71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</row>
    <row r="644" spans="2:21" x14ac:dyDescent="0.25">
      <c r="B644" s="28"/>
      <c r="C644" s="70"/>
      <c r="D644" s="47"/>
      <c r="E644" s="69"/>
      <c r="F644" s="71"/>
      <c r="G644" s="71"/>
      <c r="H644" s="71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</row>
    <row r="645" spans="2:21" x14ac:dyDescent="0.25">
      <c r="B645" s="28"/>
      <c r="C645" s="70"/>
      <c r="D645" s="47"/>
      <c r="E645" s="69"/>
      <c r="F645" s="71"/>
      <c r="G645" s="71"/>
      <c r="H645" s="71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</row>
    <row r="646" spans="2:21" x14ac:dyDescent="0.25">
      <c r="B646" s="28"/>
      <c r="C646" s="70"/>
      <c r="D646" s="47"/>
      <c r="E646" s="69"/>
      <c r="F646" s="71"/>
      <c r="G646" s="71"/>
      <c r="H646" s="71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</row>
    <row r="647" spans="2:21" x14ac:dyDescent="0.25">
      <c r="B647" s="28"/>
      <c r="C647" s="70"/>
      <c r="D647" s="47"/>
      <c r="E647" s="69"/>
      <c r="F647" s="71"/>
      <c r="G647" s="71"/>
      <c r="H647" s="71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</row>
    <row r="648" spans="2:21" x14ac:dyDescent="0.25">
      <c r="B648" s="28"/>
      <c r="C648" s="70"/>
      <c r="D648" s="47"/>
      <c r="E648" s="69"/>
      <c r="F648" s="71"/>
      <c r="G648" s="71"/>
      <c r="H648" s="71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</row>
    <row r="649" spans="2:21" x14ac:dyDescent="0.25">
      <c r="B649" s="28"/>
      <c r="C649" s="70"/>
      <c r="D649" s="47"/>
      <c r="E649" s="69"/>
      <c r="F649" s="71"/>
      <c r="G649" s="71"/>
      <c r="H649" s="71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</row>
    <row r="650" spans="2:21" x14ac:dyDescent="0.25">
      <c r="B650" s="28"/>
      <c r="C650" s="70"/>
      <c r="D650" s="47"/>
      <c r="E650" s="69"/>
      <c r="F650" s="71"/>
      <c r="G650" s="71"/>
      <c r="H650" s="71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</row>
    <row r="651" spans="2:21" x14ac:dyDescent="0.25">
      <c r="B651" s="28"/>
      <c r="C651" s="70"/>
      <c r="D651" s="47"/>
      <c r="E651" s="69"/>
      <c r="F651" s="71"/>
      <c r="G651" s="71"/>
      <c r="H651" s="71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</row>
    <row r="652" spans="2:21" x14ac:dyDescent="0.25">
      <c r="B652" s="28"/>
      <c r="C652" s="70"/>
      <c r="D652" s="47"/>
      <c r="E652" s="69"/>
      <c r="F652" s="71"/>
      <c r="G652" s="71"/>
      <c r="H652" s="71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</row>
    <row r="653" spans="2:21" x14ac:dyDescent="0.25">
      <c r="B653" s="28"/>
      <c r="C653" s="70"/>
      <c r="D653" s="47"/>
      <c r="E653" s="69"/>
      <c r="F653" s="71"/>
      <c r="G653" s="71"/>
      <c r="H653" s="71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</row>
    <row r="654" spans="2:21" x14ac:dyDescent="0.25">
      <c r="B654" s="28"/>
      <c r="C654" s="70"/>
      <c r="D654" s="47"/>
      <c r="E654" s="69"/>
      <c r="F654" s="71"/>
      <c r="G654" s="71"/>
      <c r="H654" s="71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</row>
    <row r="655" spans="2:21" x14ac:dyDescent="0.25">
      <c r="B655" s="28"/>
      <c r="C655" s="70"/>
      <c r="D655" s="47"/>
      <c r="E655" s="69"/>
      <c r="F655" s="71"/>
      <c r="G655" s="71"/>
      <c r="H655" s="71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</row>
    <row r="656" spans="2:21" x14ac:dyDescent="0.25">
      <c r="B656" s="28"/>
      <c r="C656" s="70"/>
      <c r="D656" s="47"/>
      <c r="E656" s="69"/>
      <c r="F656" s="71"/>
      <c r="G656" s="71"/>
      <c r="H656" s="71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</row>
    <row r="657" spans="2:21" x14ac:dyDescent="0.25">
      <c r="B657" s="28"/>
      <c r="C657" s="70"/>
      <c r="D657" s="47"/>
      <c r="E657" s="69"/>
      <c r="F657" s="71"/>
      <c r="G657" s="71"/>
      <c r="H657" s="71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</row>
    <row r="658" spans="2:21" x14ac:dyDescent="0.25">
      <c r="B658" s="28"/>
      <c r="C658" s="70"/>
      <c r="D658" s="47"/>
      <c r="E658" s="69"/>
      <c r="F658" s="71"/>
      <c r="G658" s="71"/>
      <c r="H658" s="71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</row>
    <row r="659" spans="2:21" x14ac:dyDescent="0.25">
      <c r="B659" s="28"/>
      <c r="C659" s="70"/>
      <c r="D659" s="47"/>
      <c r="E659" s="69"/>
      <c r="F659" s="71"/>
      <c r="G659" s="71"/>
      <c r="H659" s="71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</row>
    <row r="660" spans="2:21" x14ac:dyDescent="0.25">
      <c r="B660" s="28"/>
      <c r="C660" s="70"/>
      <c r="D660" s="47"/>
      <c r="E660" s="69"/>
      <c r="F660" s="71"/>
      <c r="G660" s="71"/>
      <c r="H660" s="71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</row>
    <row r="661" spans="2:21" x14ac:dyDescent="0.25">
      <c r="B661" s="28"/>
      <c r="C661" s="70"/>
      <c r="D661" s="47"/>
      <c r="E661" s="69"/>
      <c r="F661" s="71"/>
      <c r="G661" s="71"/>
      <c r="H661" s="71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</row>
    <row r="662" spans="2:21" x14ac:dyDescent="0.25">
      <c r="B662" s="28"/>
      <c r="C662" s="70"/>
      <c r="D662" s="47"/>
      <c r="E662" s="69"/>
      <c r="F662" s="71"/>
      <c r="G662" s="71"/>
      <c r="H662" s="71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</row>
    <row r="663" spans="2:21" x14ac:dyDescent="0.25">
      <c r="B663" s="28"/>
      <c r="C663" s="70"/>
      <c r="D663" s="47"/>
      <c r="E663" s="69"/>
      <c r="F663" s="71"/>
      <c r="G663" s="71"/>
      <c r="H663" s="71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</row>
    <row r="664" spans="2:21" x14ac:dyDescent="0.25">
      <c r="B664" s="28"/>
      <c r="C664" s="70"/>
      <c r="D664" s="47"/>
      <c r="E664" s="69"/>
      <c r="F664" s="71"/>
      <c r="G664" s="71"/>
      <c r="H664" s="71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</row>
    <row r="665" spans="2:21" x14ac:dyDescent="0.25">
      <c r="B665" s="28"/>
      <c r="C665" s="70"/>
      <c r="D665" s="47"/>
      <c r="E665" s="69"/>
      <c r="F665" s="71"/>
      <c r="G665" s="71"/>
      <c r="H665" s="71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</row>
    <row r="666" spans="2:21" x14ac:dyDescent="0.25">
      <c r="B666" s="28"/>
      <c r="C666" s="70"/>
      <c r="D666" s="47"/>
      <c r="E666" s="69"/>
      <c r="F666" s="71"/>
      <c r="G666" s="71"/>
      <c r="H666" s="71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</row>
    <row r="667" spans="2:21" x14ac:dyDescent="0.25">
      <c r="B667" s="28"/>
      <c r="C667" s="70"/>
      <c r="D667" s="47"/>
      <c r="E667" s="69"/>
      <c r="F667" s="71"/>
      <c r="G667" s="71"/>
      <c r="H667" s="71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</row>
    <row r="668" spans="2:21" x14ac:dyDescent="0.25">
      <c r="B668" s="28"/>
      <c r="C668" s="70"/>
      <c r="D668" s="47"/>
      <c r="E668" s="69"/>
      <c r="F668" s="71"/>
      <c r="G668" s="71"/>
      <c r="H668" s="71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</row>
    <row r="669" spans="2:21" x14ac:dyDescent="0.25">
      <c r="B669" s="28"/>
      <c r="C669" s="70"/>
      <c r="D669" s="47"/>
      <c r="E669" s="69"/>
      <c r="F669" s="71"/>
      <c r="G669" s="71"/>
      <c r="H669" s="71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</row>
    <row r="670" spans="2:21" x14ac:dyDescent="0.25">
      <c r="B670" s="28"/>
      <c r="C670" s="70"/>
      <c r="D670" s="47"/>
      <c r="E670" s="69"/>
      <c r="F670" s="71"/>
      <c r="G670" s="71"/>
      <c r="H670" s="71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</row>
    <row r="671" spans="2:21" x14ac:dyDescent="0.25">
      <c r="B671" s="28"/>
      <c r="C671" s="70"/>
      <c r="D671" s="47"/>
      <c r="E671" s="69"/>
      <c r="F671" s="71"/>
      <c r="G671" s="71"/>
      <c r="H671" s="71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</row>
    <row r="672" spans="2:21" x14ac:dyDescent="0.25">
      <c r="B672" s="28"/>
      <c r="C672" s="70"/>
      <c r="D672" s="47"/>
      <c r="E672" s="69"/>
      <c r="F672" s="71"/>
      <c r="G672" s="71"/>
      <c r="H672" s="71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</row>
    <row r="673" spans="2:21" x14ac:dyDescent="0.25">
      <c r="B673" s="28"/>
      <c r="C673" s="70"/>
      <c r="D673" s="47"/>
      <c r="E673" s="69"/>
      <c r="F673" s="71"/>
      <c r="G673" s="71"/>
      <c r="H673" s="71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</row>
    <row r="674" spans="2:21" x14ac:dyDescent="0.25">
      <c r="B674" s="28"/>
      <c r="C674" s="70"/>
      <c r="D674" s="47"/>
      <c r="E674" s="69"/>
      <c r="F674" s="71"/>
      <c r="G674" s="71"/>
      <c r="H674" s="71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</row>
    <row r="675" spans="2:21" x14ac:dyDescent="0.25">
      <c r="B675" s="28"/>
      <c r="C675" s="70"/>
      <c r="D675" s="47"/>
      <c r="E675" s="69"/>
      <c r="F675" s="71"/>
      <c r="G675" s="71"/>
      <c r="H675" s="71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</row>
    <row r="676" spans="2:21" x14ac:dyDescent="0.25">
      <c r="B676" s="28"/>
      <c r="C676" s="70"/>
      <c r="D676" s="47"/>
      <c r="E676" s="69"/>
      <c r="F676" s="71"/>
      <c r="G676" s="71"/>
      <c r="H676" s="71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</row>
    <row r="677" spans="2:21" x14ac:dyDescent="0.25">
      <c r="B677" s="28"/>
      <c r="C677" s="70"/>
      <c r="D677" s="47"/>
      <c r="E677" s="69"/>
      <c r="F677" s="71"/>
      <c r="G677" s="71"/>
      <c r="H677" s="71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</row>
    <row r="678" spans="2:21" x14ac:dyDescent="0.25">
      <c r="B678" s="28"/>
      <c r="C678" s="70"/>
      <c r="D678" s="47"/>
      <c r="E678" s="69"/>
      <c r="F678" s="71"/>
      <c r="G678" s="71"/>
      <c r="H678" s="71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</row>
    <row r="679" spans="2:21" x14ac:dyDescent="0.25">
      <c r="B679" s="28"/>
      <c r="C679" s="70"/>
      <c r="D679" s="47"/>
      <c r="E679" s="69"/>
      <c r="F679" s="71"/>
      <c r="G679" s="71"/>
      <c r="H679" s="71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</row>
    <row r="680" spans="2:21" x14ac:dyDescent="0.25">
      <c r="B680" s="28"/>
      <c r="C680" s="70"/>
      <c r="D680" s="47"/>
      <c r="E680" s="69"/>
      <c r="F680" s="71"/>
      <c r="G680" s="71"/>
      <c r="H680" s="71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</row>
    <row r="681" spans="2:21" x14ac:dyDescent="0.25">
      <c r="B681" s="28"/>
      <c r="C681" s="70"/>
      <c r="D681" s="47"/>
      <c r="E681" s="69"/>
      <c r="F681" s="71"/>
      <c r="G681" s="71"/>
      <c r="H681" s="71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</row>
    <row r="682" spans="2:21" x14ac:dyDescent="0.25">
      <c r="B682" s="28"/>
      <c r="C682" s="70"/>
      <c r="D682" s="47"/>
      <c r="E682" s="69"/>
      <c r="F682" s="71"/>
      <c r="G682" s="71"/>
      <c r="H682" s="71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</row>
    <row r="683" spans="2:21" x14ac:dyDescent="0.25">
      <c r="B683" s="28"/>
      <c r="C683" s="70"/>
      <c r="D683" s="47"/>
      <c r="E683" s="69"/>
      <c r="F683" s="71"/>
      <c r="G683" s="71"/>
      <c r="H683" s="71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</row>
    <row r="684" spans="2:21" x14ac:dyDescent="0.25">
      <c r="B684" s="28"/>
      <c r="C684" s="70"/>
      <c r="D684" s="47"/>
      <c r="E684" s="69"/>
      <c r="F684" s="71"/>
      <c r="G684" s="71"/>
      <c r="H684" s="71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</row>
    <row r="685" spans="2:21" x14ac:dyDescent="0.25">
      <c r="B685" s="28"/>
      <c r="C685" s="70"/>
      <c r="D685" s="47"/>
      <c r="E685" s="69"/>
      <c r="F685" s="71"/>
      <c r="G685" s="71"/>
      <c r="H685" s="71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</row>
    <row r="686" spans="2:21" x14ac:dyDescent="0.25">
      <c r="B686" s="28"/>
      <c r="C686" s="70"/>
      <c r="D686" s="47"/>
      <c r="E686" s="69"/>
      <c r="F686" s="71"/>
      <c r="G686" s="71"/>
      <c r="H686" s="71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</row>
    <row r="687" spans="2:21" x14ac:dyDescent="0.25">
      <c r="B687" s="28"/>
      <c r="C687" s="70"/>
      <c r="D687" s="47"/>
      <c r="E687" s="69"/>
      <c r="F687" s="71"/>
      <c r="G687" s="71"/>
      <c r="H687" s="71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</row>
    <row r="688" spans="2:21" x14ac:dyDescent="0.25">
      <c r="B688" s="28"/>
      <c r="C688" s="70"/>
      <c r="D688" s="47"/>
      <c r="E688" s="69"/>
      <c r="F688" s="71"/>
      <c r="G688" s="71"/>
      <c r="H688" s="71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</row>
    <row r="689" spans="2:21" x14ac:dyDescent="0.25">
      <c r="B689" s="28"/>
      <c r="C689" s="70"/>
      <c r="D689" s="47"/>
      <c r="E689" s="69"/>
      <c r="F689" s="71"/>
      <c r="G689" s="71"/>
      <c r="H689" s="71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</row>
    <row r="690" spans="2:21" x14ac:dyDescent="0.25">
      <c r="B690" s="28"/>
      <c r="C690" s="70"/>
      <c r="D690" s="47"/>
      <c r="E690" s="69"/>
      <c r="F690" s="71"/>
      <c r="G690" s="71"/>
      <c r="H690" s="71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</row>
    <row r="691" spans="2:21" x14ac:dyDescent="0.25">
      <c r="B691" s="28"/>
      <c r="C691" s="70"/>
      <c r="D691" s="47"/>
      <c r="E691" s="69"/>
      <c r="F691" s="71"/>
      <c r="G691" s="71"/>
      <c r="H691" s="71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</row>
    <row r="692" spans="2:21" x14ac:dyDescent="0.25">
      <c r="B692" s="28"/>
      <c r="C692" s="70"/>
      <c r="D692" s="47"/>
      <c r="E692" s="69"/>
      <c r="F692" s="71"/>
      <c r="G692" s="71"/>
      <c r="H692" s="71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</row>
    <row r="693" spans="2:21" x14ac:dyDescent="0.25">
      <c r="B693" s="28"/>
      <c r="C693" s="70"/>
      <c r="D693" s="47"/>
      <c r="E693" s="69"/>
      <c r="F693" s="71"/>
      <c r="G693" s="71"/>
      <c r="H693" s="71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</row>
    <row r="694" spans="2:21" x14ac:dyDescent="0.25">
      <c r="B694" s="28"/>
      <c r="C694" s="70"/>
      <c r="D694" s="47"/>
      <c r="E694" s="69"/>
      <c r="F694" s="71"/>
      <c r="G694" s="71"/>
      <c r="H694" s="71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</row>
    <row r="695" spans="2:21" x14ac:dyDescent="0.25">
      <c r="B695" s="28"/>
      <c r="C695" s="70"/>
      <c r="D695" s="47"/>
      <c r="E695" s="69"/>
      <c r="F695" s="71"/>
      <c r="G695" s="71"/>
      <c r="H695" s="71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</row>
    <row r="696" spans="2:21" x14ac:dyDescent="0.25">
      <c r="B696" s="28"/>
      <c r="C696" s="70"/>
      <c r="D696" s="47"/>
      <c r="E696" s="69"/>
      <c r="F696" s="71"/>
      <c r="G696" s="71"/>
      <c r="H696" s="71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</row>
    <row r="697" spans="2:21" x14ac:dyDescent="0.25">
      <c r="B697" s="28"/>
      <c r="C697" s="70"/>
      <c r="D697" s="47"/>
      <c r="E697" s="69"/>
      <c r="F697" s="71"/>
      <c r="G697" s="71"/>
      <c r="H697" s="71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</row>
    <row r="698" spans="2:21" x14ac:dyDescent="0.25">
      <c r="B698" s="28"/>
      <c r="C698" s="70"/>
      <c r="D698" s="47"/>
      <c r="E698" s="69"/>
      <c r="F698" s="71"/>
      <c r="G698" s="71"/>
      <c r="H698" s="71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</row>
    <row r="699" spans="2:21" x14ac:dyDescent="0.25">
      <c r="B699" s="28"/>
      <c r="C699" s="70"/>
      <c r="D699" s="47"/>
      <c r="E699" s="69"/>
      <c r="F699" s="71"/>
      <c r="G699" s="71"/>
      <c r="H699" s="71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</row>
    <row r="700" spans="2:21" x14ac:dyDescent="0.25">
      <c r="B700" s="28"/>
      <c r="C700" s="70"/>
      <c r="D700" s="47"/>
      <c r="E700" s="69"/>
      <c r="F700" s="71"/>
      <c r="G700" s="71"/>
      <c r="H700" s="71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</row>
    <row r="701" spans="2:21" x14ac:dyDescent="0.25">
      <c r="B701" s="28"/>
      <c r="C701" s="70"/>
      <c r="D701" s="47"/>
      <c r="E701" s="69"/>
      <c r="F701" s="71"/>
      <c r="G701" s="71"/>
      <c r="H701" s="71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</row>
    <row r="702" spans="2:21" x14ac:dyDescent="0.25">
      <c r="B702" s="28"/>
      <c r="C702" s="70"/>
      <c r="D702" s="47"/>
      <c r="E702" s="69"/>
      <c r="F702" s="71"/>
      <c r="G702" s="71"/>
      <c r="H702" s="71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</row>
    <row r="703" spans="2:21" x14ac:dyDescent="0.25">
      <c r="B703" s="28"/>
      <c r="C703" s="70"/>
      <c r="D703" s="47"/>
      <c r="E703" s="69"/>
      <c r="F703" s="71"/>
      <c r="G703" s="71"/>
      <c r="H703" s="71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</row>
    <row r="704" spans="2:21" x14ac:dyDescent="0.25">
      <c r="B704" s="28"/>
      <c r="C704" s="70"/>
      <c r="D704" s="47"/>
      <c r="E704" s="69"/>
      <c r="F704" s="71"/>
      <c r="G704" s="71"/>
      <c r="H704" s="71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</row>
    <row r="705" spans="2:21" x14ac:dyDescent="0.25">
      <c r="B705" s="28"/>
      <c r="C705" s="70"/>
      <c r="D705" s="47"/>
      <c r="E705" s="69"/>
      <c r="F705" s="71"/>
      <c r="G705" s="71"/>
      <c r="H705" s="71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</row>
    <row r="706" spans="2:21" x14ac:dyDescent="0.25">
      <c r="B706" s="28"/>
      <c r="C706" s="70"/>
      <c r="D706" s="47"/>
      <c r="E706" s="69"/>
      <c r="F706" s="71"/>
      <c r="G706" s="71"/>
      <c r="H706" s="71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</row>
    <row r="707" spans="2:21" x14ac:dyDescent="0.25">
      <c r="B707" s="28"/>
      <c r="C707" s="70"/>
      <c r="D707" s="47"/>
      <c r="E707" s="69"/>
      <c r="F707" s="71"/>
      <c r="G707" s="71"/>
      <c r="H707" s="71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</row>
    <row r="708" spans="2:21" x14ac:dyDescent="0.25">
      <c r="B708" s="28"/>
      <c r="C708" s="70"/>
      <c r="D708" s="47"/>
      <c r="E708" s="69"/>
      <c r="F708" s="71"/>
      <c r="G708" s="71"/>
      <c r="H708" s="71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</row>
    <row r="709" spans="2:21" x14ac:dyDescent="0.25">
      <c r="B709" s="28"/>
      <c r="C709" s="70"/>
      <c r="D709" s="47"/>
      <c r="E709" s="69"/>
      <c r="F709" s="71"/>
      <c r="G709" s="71"/>
      <c r="H709" s="71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</row>
    <row r="710" spans="2:21" x14ac:dyDescent="0.25">
      <c r="B710" s="28"/>
      <c r="C710" s="70"/>
      <c r="D710" s="47"/>
      <c r="E710" s="69"/>
      <c r="F710" s="71"/>
      <c r="G710" s="71"/>
      <c r="H710" s="71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</row>
    <row r="711" spans="2:21" x14ac:dyDescent="0.25">
      <c r="B711" s="28"/>
      <c r="C711" s="70"/>
      <c r="D711" s="47"/>
      <c r="E711" s="69"/>
      <c r="F711" s="71"/>
      <c r="G711" s="71"/>
      <c r="H711" s="71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</row>
    <row r="712" spans="2:21" x14ac:dyDescent="0.25">
      <c r="B712" s="28"/>
      <c r="C712" s="70"/>
      <c r="D712" s="47"/>
      <c r="E712" s="69"/>
      <c r="F712" s="71"/>
      <c r="G712" s="71"/>
      <c r="H712" s="71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</row>
    <row r="713" spans="2:21" x14ac:dyDescent="0.25">
      <c r="B713" s="28"/>
      <c r="C713" s="70"/>
      <c r="D713" s="47"/>
      <c r="E713" s="69"/>
      <c r="F713" s="71"/>
      <c r="G713" s="71"/>
      <c r="H713" s="71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</row>
    <row r="714" spans="2:21" x14ac:dyDescent="0.25">
      <c r="B714" s="28"/>
      <c r="C714" s="70"/>
      <c r="D714" s="47"/>
      <c r="E714" s="69"/>
      <c r="F714" s="71"/>
      <c r="G714" s="71"/>
      <c r="H714" s="71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</row>
    <row r="715" spans="2:21" x14ac:dyDescent="0.25">
      <c r="B715" s="28"/>
      <c r="C715" s="70"/>
      <c r="D715" s="47"/>
      <c r="E715" s="69"/>
      <c r="F715" s="71"/>
      <c r="G715" s="71"/>
      <c r="H715" s="71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</row>
    <row r="716" spans="2:21" x14ac:dyDescent="0.25">
      <c r="B716" s="28"/>
      <c r="C716" s="70"/>
      <c r="D716" s="47"/>
      <c r="E716" s="69"/>
      <c r="F716" s="71"/>
      <c r="G716" s="71"/>
      <c r="H716" s="71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</row>
    <row r="717" spans="2:21" x14ac:dyDescent="0.25">
      <c r="B717" s="28"/>
      <c r="C717" s="70"/>
      <c r="D717" s="47"/>
      <c r="E717" s="69"/>
      <c r="F717" s="71"/>
      <c r="G717" s="71"/>
      <c r="H717" s="71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</row>
    <row r="718" spans="2:21" x14ac:dyDescent="0.25">
      <c r="B718" s="28"/>
      <c r="C718" s="70"/>
      <c r="D718" s="47"/>
      <c r="E718" s="69"/>
      <c r="F718" s="71"/>
      <c r="G718" s="71"/>
      <c r="H718" s="71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</row>
    <row r="719" spans="2:21" x14ac:dyDescent="0.25">
      <c r="B719" s="28"/>
      <c r="C719" s="70"/>
      <c r="D719" s="47"/>
      <c r="E719" s="69"/>
      <c r="F719" s="71"/>
      <c r="G719" s="71"/>
      <c r="H719" s="71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</row>
    <row r="720" spans="2:21" x14ac:dyDescent="0.25">
      <c r="B720" s="28"/>
      <c r="C720" s="70"/>
      <c r="D720" s="47"/>
      <c r="E720" s="69"/>
      <c r="F720" s="71"/>
      <c r="G720" s="71"/>
      <c r="H720" s="71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</row>
    <row r="721" spans="2:21" x14ac:dyDescent="0.25">
      <c r="B721" s="28"/>
      <c r="C721" s="70"/>
      <c r="D721" s="47"/>
      <c r="E721" s="69"/>
      <c r="F721" s="71"/>
      <c r="G721" s="71"/>
      <c r="H721" s="71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</row>
    <row r="722" spans="2:21" x14ac:dyDescent="0.25">
      <c r="B722" s="28"/>
      <c r="C722" s="70"/>
      <c r="D722" s="47"/>
      <c r="E722" s="69"/>
      <c r="F722" s="71"/>
      <c r="G722" s="71"/>
      <c r="H722" s="71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</row>
    <row r="723" spans="2:21" x14ac:dyDescent="0.25">
      <c r="B723" s="28"/>
      <c r="C723" s="70"/>
      <c r="D723" s="47"/>
      <c r="E723" s="69"/>
      <c r="F723" s="71"/>
      <c r="G723" s="71"/>
      <c r="H723" s="71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</row>
    <row r="724" spans="2:21" x14ac:dyDescent="0.25">
      <c r="B724" s="28"/>
      <c r="C724" s="70"/>
      <c r="D724" s="47"/>
      <c r="E724" s="69"/>
      <c r="F724" s="71"/>
      <c r="G724" s="71"/>
      <c r="H724" s="71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</row>
    <row r="725" spans="2:21" x14ac:dyDescent="0.25">
      <c r="B725" s="28"/>
      <c r="C725" s="70"/>
      <c r="D725" s="47"/>
      <c r="E725" s="69"/>
      <c r="F725" s="71"/>
      <c r="G725" s="71"/>
      <c r="H725" s="71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</row>
    <row r="726" spans="2:21" x14ac:dyDescent="0.25">
      <c r="B726" s="28"/>
      <c r="C726" s="70"/>
      <c r="D726" s="47"/>
      <c r="E726" s="69"/>
      <c r="F726" s="71"/>
      <c r="G726" s="71"/>
      <c r="H726" s="71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</row>
    <row r="727" spans="2:21" x14ac:dyDescent="0.25">
      <c r="B727" s="28"/>
      <c r="C727" s="70"/>
      <c r="D727" s="47"/>
      <c r="E727" s="69"/>
      <c r="F727" s="71"/>
      <c r="G727" s="71"/>
      <c r="H727" s="71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</row>
    <row r="728" spans="2:21" x14ac:dyDescent="0.25">
      <c r="B728" s="28"/>
      <c r="C728" s="70"/>
      <c r="D728" s="47"/>
      <c r="E728" s="69"/>
      <c r="F728" s="71"/>
      <c r="G728" s="71"/>
      <c r="H728" s="71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</row>
    <row r="729" spans="2:21" x14ac:dyDescent="0.25">
      <c r="B729" s="28"/>
      <c r="C729" s="70"/>
      <c r="D729" s="47"/>
      <c r="E729" s="69"/>
      <c r="F729" s="71"/>
      <c r="G729" s="71"/>
      <c r="H729" s="71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</row>
    <row r="730" spans="2:21" x14ac:dyDescent="0.25">
      <c r="B730" s="28"/>
      <c r="C730" s="70"/>
      <c r="D730" s="47"/>
      <c r="E730" s="69"/>
      <c r="F730" s="71"/>
      <c r="G730" s="71"/>
      <c r="H730" s="71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</row>
    <row r="731" spans="2:21" x14ac:dyDescent="0.25">
      <c r="B731" s="28"/>
      <c r="C731" s="70"/>
      <c r="D731" s="47"/>
      <c r="E731" s="69"/>
      <c r="F731" s="71"/>
      <c r="G731" s="71"/>
      <c r="H731" s="71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</row>
    <row r="732" spans="2:21" x14ac:dyDescent="0.25">
      <c r="B732" s="28"/>
      <c r="C732" s="70"/>
      <c r="D732" s="47"/>
      <c r="E732" s="69"/>
      <c r="F732" s="71"/>
      <c r="G732" s="71"/>
      <c r="H732" s="71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</row>
    <row r="733" spans="2:21" x14ac:dyDescent="0.25">
      <c r="B733" s="28"/>
      <c r="C733" s="70"/>
      <c r="D733" s="47"/>
      <c r="E733" s="69"/>
      <c r="F733" s="71"/>
      <c r="G733" s="71"/>
      <c r="H733" s="71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</row>
    <row r="734" spans="2:21" x14ac:dyDescent="0.25">
      <c r="B734" s="28"/>
      <c r="C734" s="70"/>
      <c r="D734" s="47"/>
      <c r="E734" s="69"/>
      <c r="F734" s="71"/>
      <c r="G734" s="71"/>
      <c r="H734" s="71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</row>
    <row r="735" spans="2:21" x14ac:dyDescent="0.25">
      <c r="B735" s="28"/>
      <c r="C735" s="70"/>
      <c r="D735" s="47"/>
      <c r="E735" s="69"/>
      <c r="F735" s="71"/>
      <c r="G735" s="71"/>
      <c r="H735" s="71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</row>
    <row r="736" spans="2:21" x14ac:dyDescent="0.25">
      <c r="B736" s="28"/>
      <c r="C736" s="70"/>
      <c r="D736" s="47"/>
      <c r="E736" s="69"/>
      <c r="F736" s="71"/>
      <c r="G736" s="71"/>
      <c r="H736" s="71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</row>
    <row r="737" spans="2:21" x14ac:dyDescent="0.25">
      <c r="B737" s="28"/>
      <c r="C737" s="70"/>
      <c r="D737" s="47"/>
      <c r="E737" s="69"/>
      <c r="F737" s="71"/>
      <c r="G737" s="71"/>
      <c r="H737" s="71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</row>
    <row r="738" spans="2:21" x14ac:dyDescent="0.25">
      <c r="B738" s="28"/>
      <c r="C738" s="70"/>
      <c r="D738" s="47"/>
      <c r="E738" s="69"/>
      <c r="F738" s="71"/>
      <c r="G738" s="71"/>
      <c r="H738" s="71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</row>
    <row r="739" spans="2:21" x14ac:dyDescent="0.25">
      <c r="B739" s="28"/>
      <c r="C739" s="70"/>
      <c r="D739" s="47"/>
      <c r="E739" s="69"/>
      <c r="F739" s="71"/>
      <c r="G739" s="71"/>
      <c r="H739" s="71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</row>
    <row r="740" spans="2:21" x14ac:dyDescent="0.25">
      <c r="B740" s="28"/>
      <c r="C740" s="70"/>
      <c r="D740" s="47"/>
      <c r="E740" s="69"/>
      <c r="F740" s="71"/>
      <c r="G740" s="71"/>
      <c r="H740" s="71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</row>
    <row r="741" spans="2:21" x14ac:dyDescent="0.25">
      <c r="B741" s="28"/>
      <c r="C741" s="70"/>
      <c r="D741" s="47"/>
      <c r="E741" s="69"/>
      <c r="F741" s="71"/>
      <c r="G741" s="71"/>
      <c r="H741" s="71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</row>
    <row r="742" spans="2:21" x14ac:dyDescent="0.25">
      <c r="B742" s="28"/>
      <c r="C742" s="70"/>
      <c r="D742" s="47"/>
      <c r="E742" s="69"/>
      <c r="F742" s="71"/>
      <c r="G742" s="71"/>
      <c r="H742" s="71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</row>
    <row r="743" spans="2:21" x14ac:dyDescent="0.25">
      <c r="B743" s="28"/>
      <c r="C743" s="70"/>
      <c r="D743" s="47"/>
      <c r="E743" s="69"/>
      <c r="F743" s="71"/>
      <c r="G743" s="71"/>
      <c r="H743" s="71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</row>
    <row r="744" spans="2:21" x14ac:dyDescent="0.25">
      <c r="B744" s="28"/>
      <c r="C744" s="70"/>
      <c r="D744" s="47"/>
      <c r="E744" s="69"/>
      <c r="F744" s="71"/>
      <c r="G744" s="71"/>
      <c r="H744" s="71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</row>
    <row r="745" spans="2:21" x14ac:dyDescent="0.25">
      <c r="B745" s="28"/>
      <c r="C745" s="70"/>
      <c r="D745" s="47"/>
      <c r="E745" s="69"/>
      <c r="F745" s="71"/>
      <c r="G745" s="71"/>
      <c r="H745" s="71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</row>
    <row r="746" spans="2:21" x14ac:dyDescent="0.25">
      <c r="B746" s="28"/>
      <c r="C746" s="70"/>
      <c r="D746" s="47"/>
      <c r="E746" s="69"/>
      <c r="F746" s="71"/>
      <c r="G746" s="71"/>
      <c r="H746" s="71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</row>
    <row r="747" spans="2:21" x14ac:dyDescent="0.25">
      <c r="B747" s="28"/>
      <c r="C747" s="70"/>
      <c r="D747" s="47"/>
      <c r="E747" s="69"/>
      <c r="F747" s="71"/>
      <c r="G747" s="71"/>
      <c r="H747" s="71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</row>
    <row r="748" spans="2:21" x14ac:dyDescent="0.25">
      <c r="B748" s="28"/>
      <c r="C748" s="70"/>
      <c r="D748" s="47"/>
      <c r="E748" s="69"/>
      <c r="F748" s="71"/>
      <c r="G748" s="71"/>
      <c r="H748" s="71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</row>
    <row r="749" spans="2:21" x14ac:dyDescent="0.25">
      <c r="B749" s="28"/>
      <c r="C749" s="70"/>
      <c r="D749" s="47"/>
      <c r="E749" s="69"/>
      <c r="F749" s="71"/>
      <c r="G749" s="71"/>
      <c r="H749" s="71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</row>
    <row r="750" spans="2:21" x14ac:dyDescent="0.25">
      <c r="B750" s="28"/>
      <c r="C750" s="70"/>
      <c r="D750" s="47"/>
      <c r="E750" s="69"/>
      <c r="F750" s="71"/>
      <c r="G750" s="71"/>
      <c r="H750" s="71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</row>
    <row r="751" spans="2:21" x14ac:dyDescent="0.25">
      <c r="B751" s="28"/>
      <c r="C751" s="70"/>
      <c r="D751" s="47"/>
      <c r="E751" s="69"/>
      <c r="F751" s="71"/>
      <c r="G751" s="71"/>
      <c r="H751" s="71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</row>
    <row r="752" spans="2:21" x14ac:dyDescent="0.25">
      <c r="B752" s="28"/>
      <c r="C752" s="70"/>
      <c r="D752" s="47"/>
      <c r="E752" s="69"/>
      <c r="F752" s="71"/>
      <c r="G752" s="71"/>
      <c r="H752" s="71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</row>
    <row r="753" spans="2:21" x14ac:dyDescent="0.25">
      <c r="B753" s="28"/>
      <c r="C753" s="70"/>
      <c r="D753" s="47"/>
      <c r="E753" s="69"/>
      <c r="F753" s="71"/>
      <c r="G753" s="71"/>
      <c r="H753" s="71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</row>
    <row r="754" spans="2:21" x14ac:dyDescent="0.25">
      <c r="B754" s="28"/>
      <c r="C754" s="70"/>
      <c r="D754" s="47"/>
      <c r="E754" s="69"/>
      <c r="F754" s="71"/>
      <c r="G754" s="71"/>
      <c r="H754" s="71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</row>
    <row r="755" spans="2:21" x14ac:dyDescent="0.25">
      <c r="B755" s="28"/>
      <c r="C755" s="70"/>
      <c r="D755" s="47"/>
      <c r="E755" s="69"/>
      <c r="F755" s="71"/>
      <c r="G755" s="71"/>
      <c r="H755" s="71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</row>
    <row r="756" spans="2:21" x14ac:dyDescent="0.25">
      <c r="B756" s="28"/>
      <c r="C756" s="70"/>
      <c r="D756" s="47"/>
      <c r="E756" s="69"/>
      <c r="F756" s="71"/>
      <c r="G756" s="71"/>
      <c r="H756" s="71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</row>
    <row r="757" spans="2:21" x14ac:dyDescent="0.25">
      <c r="B757" s="28"/>
      <c r="C757" s="70"/>
      <c r="D757" s="47"/>
      <c r="E757" s="69"/>
      <c r="F757" s="71"/>
      <c r="G757" s="71"/>
      <c r="H757" s="71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</row>
    <row r="758" spans="2:21" x14ac:dyDescent="0.25">
      <c r="B758" s="28"/>
      <c r="C758" s="70"/>
      <c r="D758" s="47"/>
      <c r="E758" s="69"/>
      <c r="F758" s="71"/>
      <c r="G758" s="71"/>
      <c r="H758" s="71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</row>
    <row r="759" spans="2:21" x14ac:dyDescent="0.25">
      <c r="B759" s="28"/>
      <c r="C759" s="70"/>
      <c r="D759" s="47"/>
      <c r="E759" s="69"/>
      <c r="F759" s="71"/>
      <c r="G759" s="71"/>
      <c r="H759" s="71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</row>
    <row r="760" spans="2:21" x14ac:dyDescent="0.25">
      <c r="B760" s="28"/>
      <c r="C760" s="70"/>
      <c r="D760" s="47"/>
      <c r="E760" s="69"/>
      <c r="F760" s="71"/>
      <c r="G760" s="71"/>
      <c r="H760" s="71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</row>
    <row r="761" spans="2:21" x14ac:dyDescent="0.25">
      <c r="B761" s="28"/>
      <c r="C761" s="70"/>
      <c r="D761" s="47"/>
      <c r="E761" s="69"/>
      <c r="F761" s="71"/>
      <c r="G761" s="71"/>
      <c r="H761" s="71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</row>
    <row r="762" spans="2:21" x14ac:dyDescent="0.25">
      <c r="B762" s="28"/>
      <c r="C762" s="70"/>
      <c r="D762" s="47"/>
      <c r="E762" s="69"/>
      <c r="F762" s="71"/>
      <c r="G762" s="71"/>
      <c r="H762" s="71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</row>
    <row r="763" spans="2:21" x14ac:dyDescent="0.25">
      <c r="B763" s="28"/>
      <c r="C763" s="70"/>
      <c r="D763" s="47"/>
      <c r="E763" s="69"/>
      <c r="F763" s="71"/>
      <c r="G763" s="71"/>
      <c r="H763" s="71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</row>
    <row r="764" spans="2:21" x14ac:dyDescent="0.25">
      <c r="B764" s="28"/>
      <c r="C764" s="70"/>
      <c r="D764" s="47"/>
      <c r="E764" s="69"/>
      <c r="F764" s="71"/>
      <c r="G764" s="71"/>
      <c r="H764" s="71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</row>
    <row r="765" spans="2:21" x14ac:dyDescent="0.25">
      <c r="B765" s="28"/>
      <c r="C765" s="70"/>
      <c r="D765" s="47"/>
      <c r="E765" s="69"/>
      <c r="F765" s="71"/>
      <c r="G765" s="71"/>
      <c r="H765" s="71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</row>
    <row r="766" spans="2:21" x14ac:dyDescent="0.25">
      <c r="B766" s="28"/>
      <c r="C766" s="70"/>
      <c r="D766" s="47"/>
      <c r="E766" s="69"/>
      <c r="F766" s="71"/>
      <c r="G766" s="71"/>
      <c r="H766" s="71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</row>
    <row r="767" spans="2:21" x14ac:dyDescent="0.25">
      <c r="B767" s="28"/>
      <c r="C767" s="70"/>
      <c r="D767" s="47"/>
      <c r="E767" s="69"/>
      <c r="F767" s="71"/>
      <c r="G767" s="71"/>
      <c r="H767" s="71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</row>
    <row r="768" spans="2:21" x14ac:dyDescent="0.25">
      <c r="B768" s="28"/>
      <c r="C768" s="70"/>
      <c r="D768" s="47"/>
      <c r="E768" s="69"/>
      <c r="F768" s="71"/>
      <c r="G768" s="71"/>
      <c r="H768" s="71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</row>
    <row r="769" spans="2:21" x14ac:dyDescent="0.25">
      <c r="B769" s="28"/>
      <c r="C769" s="70"/>
      <c r="D769" s="47"/>
      <c r="E769" s="69"/>
      <c r="F769" s="71"/>
      <c r="G769" s="71"/>
      <c r="H769" s="71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</row>
    <row r="770" spans="2:21" x14ac:dyDescent="0.25">
      <c r="B770" s="28"/>
      <c r="C770" s="70"/>
      <c r="D770" s="47"/>
      <c r="E770" s="69"/>
      <c r="F770" s="71"/>
      <c r="G770" s="71"/>
      <c r="H770" s="71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</row>
    <row r="771" spans="2:21" x14ac:dyDescent="0.25">
      <c r="B771" s="28"/>
      <c r="C771" s="70"/>
      <c r="D771" s="47"/>
      <c r="E771" s="69"/>
      <c r="F771" s="71"/>
      <c r="G771" s="71"/>
      <c r="H771" s="71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</row>
    <row r="772" spans="2:21" x14ac:dyDescent="0.25">
      <c r="B772" s="28"/>
      <c r="C772" s="70"/>
      <c r="D772" s="47"/>
      <c r="E772" s="69"/>
      <c r="F772" s="71"/>
      <c r="G772" s="71"/>
      <c r="H772" s="71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</row>
    <row r="773" spans="2:21" x14ac:dyDescent="0.25">
      <c r="B773" s="28"/>
      <c r="C773" s="70"/>
      <c r="D773" s="47"/>
      <c r="E773" s="69"/>
      <c r="F773" s="71"/>
      <c r="G773" s="71"/>
      <c r="H773" s="71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</row>
    <row r="774" spans="2:21" x14ac:dyDescent="0.25">
      <c r="B774" s="28"/>
      <c r="C774" s="70"/>
      <c r="D774" s="47"/>
      <c r="E774" s="69"/>
      <c r="F774" s="71"/>
      <c r="G774" s="71"/>
      <c r="H774" s="71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</row>
    <row r="775" spans="2:21" x14ac:dyDescent="0.25">
      <c r="B775" s="28"/>
      <c r="C775" s="70"/>
      <c r="D775" s="47"/>
      <c r="E775" s="69"/>
      <c r="F775" s="71"/>
      <c r="G775" s="71"/>
      <c r="H775" s="71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</row>
    <row r="776" spans="2:21" x14ac:dyDescent="0.25">
      <c r="B776" s="28"/>
      <c r="C776" s="70"/>
      <c r="D776" s="47"/>
      <c r="E776" s="69"/>
      <c r="F776" s="71"/>
      <c r="G776" s="71"/>
      <c r="H776" s="71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</row>
    <row r="777" spans="2:21" x14ac:dyDescent="0.25">
      <c r="B777" s="28"/>
      <c r="C777" s="70"/>
      <c r="D777" s="47"/>
      <c r="E777" s="69"/>
      <c r="F777" s="71"/>
      <c r="G777" s="71"/>
      <c r="H777" s="71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</row>
    <row r="778" spans="2:21" x14ac:dyDescent="0.25">
      <c r="B778" s="28"/>
      <c r="C778" s="70"/>
      <c r="D778" s="47"/>
      <c r="E778" s="69"/>
      <c r="F778" s="71"/>
      <c r="G778" s="71"/>
      <c r="H778" s="71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</row>
    <row r="779" spans="2:21" x14ac:dyDescent="0.25">
      <c r="B779" s="28"/>
      <c r="C779" s="70"/>
      <c r="D779" s="47"/>
      <c r="E779" s="69"/>
      <c r="F779" s="71"/>
      <c r="G779" s="71"/>
      <c r="H779" s="71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</row>
    <row r="780" spans="2:21" x14ac:dyDescent="0.25">
      <c r="B780" s="28"/>
      <c r="C780" s="70"/>
      <c r="D780" s="47"/>
      <c r="E780" s="69"/>
      <c r="F780" s="71"/>
      <c r="G780" s="71"/>
      <c r="H780" s="71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</row>
    <row r="781" spans="2:21" x14ac:dyDescent="0.25">
      <c r="B781" s="28"/>
      <c r="C781" s="70"/>
      <c r="D781" s="47"/>
      <c r="E781" s="69"/>
      <c r="F781" s="71"/>
      <c r="G781" s="71"/>
      <c r="H781" s="71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</row>
    <row r="782" spans="2:21" x14ac:dyDescent="0.25">
      <c r="B782" s="28"/>
      <c r="C782" s="70"/>
      <c r="D782" s="47"/>
      <c r="E782" s="69"/>
      <c r="F782" s="71"/>
      <c r="G782" s="71"/>
      <c r="H782" s="71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</row>
    <row r="783" spans="2:21" x14ac:dyDescent="0.25">
      <c r="B783" s="28"/>
      <c r="C783" s="70"/>
      <c r="D783" s="47"/>
      <c r="E783" s="69"/>
      <c r="F783" s="71"/>
      <c r="G783" s="71"/>
      <c r="H783" s="71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</row>
    <row r="784" spans="2:21" x14ac:dyDescent="0.25">
      <c r="B784" s="28"/>
      <c r="C784" s="70"/>
      <c r="D784" s="47"/>
      <c r="E784" s="69"/>
      <c r="F784" s="71"/>
      <c r="G784" s="71"/>
      <c r="H784" s="71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</row>
    <row r="785" spans="2:21" x14ac:dyDescent="0.25">
      <c r="B785" s="28"/>
      <c r="C785" s="70"/>
      <c r="D785" s="47"/>
      <c r="E785" s="69"/>
      <c r="F785" s="71"/>
      <c r="G785" s="71"/>
      <c r="H785" s="71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</row>
    <row r="786" spans="2:21" x14ac:dyDescent="0.25">
      <c r="B786" s="28"/>
      <c r="C786" s="70"/>
      <c r="D786" s="47"/>
      <c r="E786" s="69"/>
      <c r="F786" s="71"/>
      <c r="G786" s="71"/>
      <c r="H786" s="71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</row>
    <row r="787" spans="2:21" x14ac:dyDescent="0.25">
      <c r="B787" s="28"/>
      <c r="C787" s="70"/>
      <c r="D787" s="47"/>
      <c r="E787" s="69"/>
      <c r="F787" s="71"/>
      <c r="G787" s="71"/>
      <c r="H787" s="71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</row>
    <row r="788" spans="2:21" x14ac:dyDescent="0.25">
      <c r="B788" s="28"/>
      <c r="C788" s="70"/>
      <c r="D788" s="47"/>
      <c r="E788" s="69"/>
      <c r="F788" s="71"/>
      <c r="G788" s="71"/>
      <c r="H788" s="71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</row>
    <row r="789" spans="2:21" x14ac:dyDescent="0.25">
      <c r="B789" s="28"/>
      <c r="C789" s="70"/>
      <c r="D789" s="47"/>
      <c r="E789" s="69"/>
      <c r="F789" s="71"/>
      <c r="G789" s="71"/>
      <c r="H789" s="71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</row>
    <row r="790" spans="2:21" x14ac:dyDescent="0.25">
      <c r="B790" s="28"/>
      <c r="C790" s="70"/>
      <c r="D790" s="47"/>
      <c r="E790" s="69"/>
      <c r="F790" s="71"/>
      <c r="G790" s="71"/>
      <c r="H790" s="71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</row>
    <row r="791" spans="2:21" x14ac:dyDescent="0.25">
      <c r="B791" s="28"/>
      <c r="C791" s="70"/>
      <c r="D791" s="47"/>
      <c r="E791" s="69"/>
      <c r="F791" s="71"/>
      <c r="G791" s="71"/>
      <c r="H791" s="71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</row>
    <row r="792" spans="2:21" x14ac:dyDescent="0.25">
      <c r="B792" s="28"/>
      <c r="C792" s="70"/>
      <c r="D792" s="47"/>
      <c r="E792" s="69"/>
      <c r="F792" s="71"/>
      <c r="G792" s="71"/>
      <c r="H792" s="71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</row>
    <row r="793" spans="2:21" x14ac:dyDescent="0.25">
      <c r="B793" s="28"/>
      <c r="C793" s="70"/>
      <c r="D793" s="47"/>
      <c r="E793" s="69"/>
      <c r="F793" s="71"/>
      <c r="G793" s="71"/>
      <c r="H793" s="71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</row>
    <row r="794" spans="2:21" x14ac:dyDescent="0.25">
      <c r="B794" s="28"/>
      <c r="C794" s="70"/>
      <c r="D794" s="47"/>
      <c r="E794" s="69"/>
      <c r="F794" s="71"/>
      <c r="G794" s="71"/>
      <c r="H794" s="71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</row>
    <row r="795" spans="2:21" x14ac:dyDescent="0.25">
      <c r="B795" s="28"/>
      <c r="C795" s="70"/>
      <c r="D795" s="47"/>
      <c r="E795" s="69"/>
      <c r="F795" s="71"/>
      <c r="G795" s="71"/>
      <c r="H795" s="71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</row>
    <row r="796" spans="2:21" x14ac:dyDescent="0.25">
      <c r="B796" s="28"/>
      <c r="C796" s="70"/>
      <c r="D796" s="47"/>
      <c r="E796" s="69"/>
      <c r="F796" s="71"/>
      <c r="G796" s="71"/>
      <c r="H796" s="71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</row>
    <row r="797" spans="2:21" x14ac:dyDescent="0.25">
      <c r="B797" s="28"/>
      <c r="C797" s="70"/>
      <c r="D797" s="47"/>
      <c r="E797" s="69"/>
      <c r="F797" s="71"/>
      <c r="G797" s="71"/>
      <c r="H797" s="71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</row>
    <row r="798" spans="2:21" x14ac:dyDescent="0.25">
      <c r="B798" s="28"/>
      <c r="C798" s="70"/>
      <c r="D798" s="47"/>
      <c r="E798" s="69"/>
      <c r="F798" s="71"/>
      <c r="G798" s="71"/>
      <c r="H798" s="71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</row>
    <row r="799" spans="2:21" x14ac:dyDescent="0.25">
      <c r="B799" s="28"/>
      <c r="C799" s="70"/>
      <c r="D799" s="47"/>
      <c r="E799" s="69"/>
      <c r="F799" s="71"/>
      <c r="G799" s="71"/>
      <c r="H799" s="71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</row>
    <row r="800" spans="2:21" x14ac:dyDescent="0.25">
      <c r="B800" s="28"/>
      <c r="C800" s="70"/>
      <c r="D800" s="47"/>
      <c r="E800" s="69"/>
      <c r="F800" s="71"/>
      <c r="G800" s="71"/>
      <c r="H800" s="71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</row>
    <row r="801" spans="2:21" x14ac:dyDescent="0.25">
      <c r="B801" s="28"/>
      <c r="C801" s="70"/>
      <c r="D801" s="47"/>
      <c r="E801" s="69"/>
      <c r="F801" s="71"/>
      <c r="G801" s="71"/>
      <c r="H801" s="71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</row>
    <row r="802" spans="2:21" x14ac:dyDescent="0.25">
      <c r="B802" s="28"/>
      <c r="C802" s="70"/>
      <c r="D802" s="47"/>
      <c r="E802" s="69"/>
      <c r="F802" s="71"/>
      <c r="G802" s="71"/>
      <c r="H802" s="71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</row>
    <row r="803" spans="2:21" x14ac:dyDescent="0.25">
      <c r="B803" s="28"/>
      <c r="C803" s="70"/>
      <c r="D803" s="47"/>
      <c r="E803" s="69"/>
      <c r="F803" s="71"/>
      <c r="G803" s="71"/>
      <c r="H803" s="71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</row>
    <row r="804" spans="2:21" x14ac:dyDescent="0.25">
      <c r="B804" s="28"/>
      <c r="C804" s="70"/>
      <c r="D804" s="47"/>
      <c r="E804" s="69"/>
      <c r="F804" s="71"/>
      <c r="G804" s="71"/>
      <c r="H804" s="71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</row>
    <row r="805" spans="2:21" x14ac:dyDescent="0.25">
      <c r="B805" s="28"/>
      <c r="C805" s="70"/>
      <c r="D805" s="47"/>
      <c r="E805" s="69"/>
      <c r="F805" s="71"/>
      <c r="G805" s="71"/>
      <c r="H805" s="71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</row>
    <row r="806" spans="2:21" x14ac:dyDescent="0.25">
      <c r="B806" s="28"/>
      <c r="C806" s="70"/>
      <c r="D806" s="47"/>
      <c r="E806" s="69"/>
      <c r="F806" s="71"/>
      <c r="G806" s="71"/>
      <c r="H806" s="71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</row>
    <row r="807" spans="2:21" x14ac:dyDescent="0.25">
      <c r="B807" s="28"/>
      <c r="C807" s="70"/>
      <c r="D807" s="47"/>
      <c r="E807" s="69"/>
      <c r="F807" s="71"/>
      <c r="G807" s="71"/>
      <c r="H807" s="71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</row>
    <row r="808" spans="2:21" x14ac:dyDescent="0.25">
      <c r="B808" s="28"/>
      <c r="C808" s="70"/>
      <c r="D808" s="47"/>
      <c r="E808" s="69"/>
      <c r="F808" s="71"/>
      <c r="G808" s="71"/>
      <c r="H808" s="71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</row>
    <row r="809" spans="2:21" x14ac:dyDescent="0.25">
      <c r="B809" s="28"/>
      <c r="C809" s="70"/>
      <c r="D809" s="47"/>
      <c r="E809" s="69"/>
      <c r="F809" s="71"/>
      <c r="G809" s="71"/>
      <c r="H809" s="71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</row>
    <row r="810" spans="2:21" x14ac:dyDescent="0.25">
      <c r="B810" s="28"/>
      <c r="C810" s="70"/>
      <c r="D810" s="47"/>
      <c r="E810" s="69"/>
      <c r="F810" s="71"/>
      <c r="G810" s="71"/>
      <c r="H810" s="71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</row>
    <row r="811" spans="2:21" x14ac:dyDescent="0.25">
      <c r="B811" s="28"/>
      <c r="C811" s="70"/>
      <c r="D811" s="47"/>
      <c r="E811" s="69"/>
      <c r="F811" s="71"/>
      <c r="G811" s="71"/>
      <c r="H811" s="71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</row>
    <row r="812" spans="2:21" x14ac:dyDescent="0.25">
      <c r="B812" s="28"/>
      <c r="C812" s="70"/>
      <c r="D812" s="47"/>
      <c r="E812" s="69"/>
      <c r="F812" s="71"/>
      <c r="G812" s="71"/>
      <c r="H812" s="71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</row>
    <row r="813" spans="2:21" x14ac:dyDescent="0.25">
      <c r="B813" s="28"/>
      <c r="C813" s="70"/>
      <c r="D813" s="47"/>
      <c r="E813" s="69"/>
      <c r="F813" s="71"/>
      <c r="G813" s="71"/>
      <c r="H813" s="71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</row>
    <row r="814" spans="2:21" x14ac:dyDescent="0.25">
      <c r="B814" s="28"/>
      <c r="C814" s="70"/>
      <c r="D814" s="47"/>
      <c r="E814" s="69"/>
      <c r="F814" s="71"/>
      <c r="G814" s="71"/>
      <c r="H814" s="71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</row>
    <row r="815" spans="2:21" x14ac:dyDescent="0.25">
      <c r="B815" s="28"/>
      <c r="C815" s="70"/>
      <c r="D815" s="47"/>
      <c r="E815" s="69"/>
      <c r="F815" s="71"/>
      <c r="G815" s="71"/>
      <c r="H815" s="71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</row>
    <row r="816" spans="2:21" x14ac:dyDescent="0.25">
      <c r="B816" s="28"/>
      <c r="C816" s="70"/>
      <c r="D816" s="47"/>
      <c r="E816" s="69"/>
      <c r="F816" s="71"/>
      <c r="G816" s="71"/>
      <c r="H816" s="71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</row>
    <row r="817" spans="2:21" x14ac:dyDescent="0.25">
      <c r="B817" s="28"/>
      <c r="C817" s="70"/>
      <c r="D817" s="47"/>
      <c r="E817" s="69"/>
      <c r="F817" s="71"/>
      <c r="G817" s="71"/>
      <c r="H817" s="71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</row>
    <row r="818" spans="2:21" x14ac:dyDescent="0.25">
      <c r="B818" s="28"/>
      <c r="C818" s="70"/>
      <c r="D818" s="47"/>
      <c r="E818" s="69"/>
      <c r="F818" s="71"/>
      <c r="G818" s="71"/>
      <c r="H818" s="71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</row>
    <row r="819" spans="2:21" x14ac:dyDescent="0.25">
      <c r="B819" s="28"/>
      <c r="C819" s="70"/>
      <c r="D819" s="47"/>
      <c r="E819" s="69"/>
      <c r="F819" s="71"/>
      <c r="G819" s="71"/>
      <c r="H819" s="71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</row>
    <row r="820" spans="2:21" x14ac:dyDescent="0.25">
      <c r="B820" s="28"/>
      <c r="C820" s="70"/>
      <c r="D820" s="47"/>
      <c r="E820" s="69"/>
      <c r="F820" s="71"/>
      <c r="G820" s="71"/>
      <c r="H820" s="71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</row>
    <row r="821" spans="2:21" x14ac:dyDescent="0.25">
      <c r="B821" s="28"/>
      <c r="C821" s="70"/>
      <c r="D821" s="47"/>
      <c r="E821" s="69"/>
      <c r="F821" s="71"/>
      <c r="G821" s="71"/>
      <c r="H821" s="71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</row>
    <row r="822" spans="2:21" x14ac:dyDescent="0.25">
      <c r="B822" s="28"/>
      <c r="C822" s="70"/>
      <c r="D822" s="47"/>
      <c r="E822" s="69"/>
      <c r="F822" s="71"/>
      <c r="G822" s="71"/>
      <c r="H822" s="71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</row>
    <row r="823" spans="2:21" x14ac:dyDescent="0.25">
      <c r="B823" s="28"/>
      <c r="C823" s="70"/>
      <c r="D823" s="47"/>
      <c r="E823" s="69"/>
      <c r="F823" s="71"/>
      <c r="G823" s="71"/>
      <c r="H823" s="71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</row>
    <row r="824" spans="2:21" x14ac:dyDescent="0.25">
      <c r="B824" s="28"/>
      <c r="C824" s="70"/>
      <c r="D824" s="47"/>
      <c r="E824" s="69"/>
      <c r="F824" s="71"/>
      <c r="G824" s="71"/>
      <c r="H824" s="71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</row>
    <row r="825" spans="2:21" x14ac:dyDescent="0.25">
      <c r="B825" s="28"/>
      <c r="C825" s="70"/>
      <c r="D825" s="47"/>
      <c r="E825" s="69"/>
      <c r="F825" s="71"/>
      <c r="G825" s="71"/>
      <c r="H825" s="71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</row>
    <row r="826" spans="2:21" x14ac:dyDescent="0.25">
      <c r="B826" s="28"/>
      <c r="C826" s="70"/>
      <c r="D826" s="47"/>
      <c r="E826" s="69"/>
      <c r="F826" s="71"/>
      <c r="G826" s="71"/>
      <c r="H826" s="71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</row>
    <row r="827" spans="2:21" x14ac:dyDescent="0.25">
      <c r="B827" s="28"/>
      <c r="C827" s="70"/>
      <c r="D827" s="47"/>
      <c r="E827" s="69"/>
      <c r="F827" s="71"/>
      <c r="G827" s="71"/>
      <c r="H827" s="71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</row>
    <row r="828" spans="2:21" x14ac:dyDescent="0.25">
      <c r="B828" s="28"/>
      <c r="C828" s="70"/>
      <c r="D828" s="47"/>
      <c r="E828" s="69"/>
      <c r="F828" s="71"/>
      <c r="G828" s="71"/>
      <c r="H828" s="71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</row>
    <row r="829" spans="2:21" x14ac:dyDescent="0.25">
      <c r="B829" s="28"/>
      <c r="C829" s="70"/>
      <c r="D829" s="47"/>
      <c r="E829" s="69"/>
      <c r="F829" s="71"/>
      <c r="G829" s="71"/>
      <c r="H829" s="71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</row>
    <row r="830" spans="2:21" x14ac:dyDescent="0.25">
      <c r="B830" s="28"/>
      <c r="C830" s="70"/>
      <c r="D830" s="47"/>
      <c r="E830" s="69"/>
      <c r="F830" s="71"/>
      <c r="G830" s="71"/>
      <c r="H830" s="71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</row>
    <row r="831" spans="2:21" x14ac:dyDescent="0.25">
      <c r="B831" s="28"/>
      <c r="C831" s="70"/>
      <c r="D831" s="47"/>
      <c r="E831" s="69"/>
      <c r="F831" s="71"/>
      <c r="G831" s="71"/>
      <c r="H831" s="71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</row>
    <row r="832" spans="2:21" x14ac:dyDescent="0.25">
      <c r="B832" s="28"/>
      <c r="C832" s="70"/>
      <c r="D832" s="47"/>
      <c r="E832" s="69"/>
      <c r="F832" s="71"/>
      <c r="G832" s="71"/>
      <c r="H832" s="71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</row>
    <row r="833" spans="2:21" x14ac:dyDescent="0.25">
      <c r="B833" s="28"/>
      <c r="C833" s="70"/>
      <c r="D833" s="47"/>
      <c r="E833" s="69"/>
      <c r="F833" s="71"/>
      <c r="G833" s="71"/>
      <c r="H833" s="71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</row>
    <row r="834" spans="2:21" x14ac:dyDescent="0.25">
      <c r="B834" s="28"/>
      <c r="C834" s="70"/>
      <c r="D834" s="47"/>
      <c r="E834" s="69"/>
      <c r="F834" s="71"/>
      <c r="G834" s="71"/>
      <c r="H834" s="71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</row>
    <row r="835" spans="2:21" x14ac:dyDescent="0.25">
      <c r="B835" s="28"/>
      <c r="C835" s="70"/>
      <c r="D835" s="47"/>
      <c r="E835" s="69"/>
      <c r="F835" s="71"/>
      <c r="G835" s="71"/>
      <c r="H835" s="71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</row>
    <row r="836" spans="2:21" x14ac:dyDescent="0.25">
      <c r="B836" s="28"/>
      <c r="C836" s="70"/>
      <c r="D836" s="47"/>
      <c r="E836" s="69"/>
      <c r="F836" s="71"/>
      <c r="G836" s="71"/>
      <c r="H836" s="71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</row>
    <row r="837" spans="2:21" x14ac:dyDescent="0.25">
      <c r="B837" s="28"/>
      <c r="C837" s="70"/>
      <c r="D837" s="47"/>
      <c r="E837" s="69"/>
      <c r="F837" s="71"/>
      <c r="G837" s="71"/>
      <c r="H837" s="71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</row>
    <row r="838" spans="2:21" x14ac:dyDescent="0.25">
      <c r="B838" s="28"/>
      <c r="C838" s="70"/>
      <c r="D838" s="47"/>
      <c r="E838" s="69"/>
      <c r="F838" s="71"/>
      <c r="G838" s="71"/>
      <c r="H838" s="71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</row>
    <row r="839" spans="2:21" x14ac:dyDescent="0.25">
      <c r="B839" s="28"/>
      <c r="C839" s="70"/>
      <c r="D839" s="47"/>
      <c r="E839" s="69"/>
      <c r="F839" s="71"/>
      <c r="G839" s="71"/>
      <c r="H839" s="71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</row>
    <row r="840" spans="2:21" x14ac:dyDescent="0.25">
      <c r="B840" s="28"/>
      <c r="C840" s="70"/>
      <c r="D840" s="47"/>
      <c r="E840" s="69"/>
      <c r="F840" s="71"/>
      <c r="G840" s="71"/>
      <c r="H840" s="71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</row>
    <row r="841" spans="2:21" x14ac:dyDescent="0.25">
      <c r="B841" s="28"/>
      <c r="C841" s="70"/>
      <c r="D841" s="47"/>
      <c r="E841" s="69"/>
      <c r="F841" s="71"/>
      <c r="G841" s="71"/>
      <c r="H841" s="71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</row>
    <row r="842" spans="2:21" x14ac:dyDescent="0.25">
      <c r="B842" s="28"/>
      <c r="C842" s="70"/>
      <c r="D842" s="47"/>
      <c r="E842" s="69"/>
      <c r="F842" s="71"/>
      <c r="G842" s="71"/>
      <c r="H842" s="71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</row>
    <row r="843" spans="2:21" x14ac:dyDescent="0.25">
      <c r="B843" s="28"/>
      <c r="C843" s="70"/>
      <c r="D843" s="47"/>
      <c r="E843" s="69"/>
      <c r="F843" s="71"/>
      <c r="G843" s="71"/>
      <c r="H843" s="71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</row>
    <row r="844" spans="2:21" x14ac:dyDescent="0.25">
      <c r="B844" s="28"/>
      <c r="C844" s="70"/>
      <c r="D844" s="47"/>
      <c r="E844" s="69"/>
      <c r="F844" s="71"/>
      <c r="G844" s="71"/>
      <c r="H844" s="71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</row>
    <row r="845" spans="2:21" x14ac:dyDescent="0.25">
      <c r="B845" s="28"/>
      <c r="C845" s="70"/>
      <c r="D845" s="47"/>
      <c r="E845" s="69"/>
      <c r="F845" s="71"/>
      <c r="G845" s="71"/>
      <c r="H845" s="71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</row>
    <row r="846" spans="2:21" x14ac:dyDescent="0.25">
      <c r="B846" s="28"/>
      <c r="C846" s="70"/>
      <c r="D846" s="47"/>
      <c r="E846" s="69"/>
      <c r="F846" s="71"/>
      <c r="G846" s="71"/>
      <c r="H846" s="71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</row>
    <row r="847" spans="2:21" x14ac:dyDescent="0.25">
      <c r="B847" s="28"/>
      <c r="C847" s="70"/>
      <c r="D847" s="47"/>
      <c r="E847" s="69"/>
      <c r="F847" s="71"/>
      <c r="G847" s="71"/>
      <c r="H847" s="71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</row>
    <row r="848" spans="2:21" x14ac:dyDescent="0.25">
      <c r="B848" s="28"/>
      <c r="C848" s="70"/>
      <c r="D848" s="47"/>
      <c r="E848" s="69"/>
      <c r="F848" s="71"/>
      <c r="G848" s="71"/>
      <c r="H848" s="71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</row>
    <row r="849" spans="2:21" x14ac:dyDescent="0.25">
      <c r="B849" s="28"/>
      <c r="C849" s="70"/>
      <c r="D849" s="47"/>
      <c r="E849" s="69"/>
      <c r="F849" s="71"/>
      <c r="G849" s="71"/>
      <c r="H849" s="71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</row>
    <row r="850" spans="2:21" x14ac:dyDescent="0.25">
      <c r="B850" s="28"/>
      <c r="C850" s="70"/>
      <c r="D850" s="47"/>
      <c r="E850" s="69"/>
      <c r="F850" s="71"/>
      <c r="G850" s="71"/>
      <c r="H850" s="71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</row>
    <row r="851" spans="2:21" x14ac:dyDescent="0.25">
      <c r="B851" s="28"/>
      <c r="C851" s="70"/>
      <c r="D851" s="47"/>
      <c r="E851" s="69"/>
      <c r="F851" s="71"/>
      <c r="G851" s="71"/>
      <c r="H851" s="71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</row>
    <row r="852" spans="2:21" x14ac:dyDescent="0.25">
      <c r="B852" s="28"/>
      <c r="C852" s="70"/>
      <c r="D852" s="47"/>
      <c r="E852" s="69"/>
      <c r="F852" s="71"/>
      <c r="G852" s="71"/>
      <c r="H852" s="71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</row>
    <row r="853" spans="2:21" x14ac:dyDescent="0.25">
      <c r="B853" s="28"/>
      <c r="C853" s="70"/>
      <c r="D853" s="47"/>
      <c r="E853" s="69"/>
      <c r="F853" s="71"/>
      <c r="G853" s="71"/>
      <c r="H853" s="71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</row>
    <row r="854" spans="2:21" x14ac:dyDescent="0.25">
      <c r="B854" s="28"/>
      <c r="C854" s="70"/>
      <c r="D854" s="47"/>
      <c r="E854" s="69"/>
      <c r="F854" s="71"/>
      <c r="G854" s="71"/>
      <c r="H854" s="71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</row>
    <row r="855" spans="2:21" x14ac:dyDescent="0.25">
      <c r="B855" s="28"/>
      <c r="C855" s="70"/>
      <c r="D855" s="47"/>
      <c r="E855" s="69"/>
      <c r="F855" s="71"/>
      <c r="G855" s="71"/>
      <c r="H855" s="71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</row>
    <row r="856" spans="2:21" x14ac:dyDescent="0.25">
      <c r="B856" s="28"/>
      <c r="C856" s="70"/>
      <c r="D856" s="47"/>
      <c r="E856" s="69"/>
      <c r="F856" s="71"/>
      <c r="G856" s="71"/>
      <c r="H856" s="71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</row>
    <row r="857" spans="2:21" x14ac:dyDescent="0.25">
      <c r="B857" s="28"/>
      <c r="C857" s="70"/>
      <c r="D857" s="47"/>
      <c r="E857" s="69"/>
      <c r="F857" s="71"/>
      <c r="G857" s="71"/>
      <c r="H857" s="71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</row>
    <row r="858" spans="2:21" x14ac:dyDescent="0.25">
      <c r="B858" s="28"/>
      <c r="C858" s="70"/>
      <c r="D858" s="47"/>
      <c r="E858" s="69"/>
      <c r="F858" s="71"/>
      <c r="G858" s="71"/>
      <c r="H858" s="71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</row>
    <row r="859" spans="2:21" x14ac:dyDescent="0.25">
      <c r="B859" s="28"/>
      <c r="C859" s="70"/>
      <c r="D859" s="47"/>
      <c r="E859" s="69"/>
      <c r="F859" s="71"/>
      <c r="G859" s="71"/>
      <c r="H859" s="71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</row>
    <row r="860" spans="2:21" x14ac:dyDescent="0.25">
      <c r="B860" s="28"/>
      <c r="C860" s="70"/>
      <c r="D860" s="47"/>
      <c r="E860" s="69"/>
      <c r="F860" s="71"/>
      <c r="G860" s="71"/>
      <c r="H860" s="71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</row>
    <row r="861" spans="2:21" x14ac:dyDescent="0.25">
      <c r="B861" s="28"/>
      <c r="C861" s="70"/>
      <c r="D861" s="47"/>
      <c r="E861" s="69"/>
      <c r="F861" s="71"/>
      <c r="G861" s="71"/>
      <c r="H861" s="71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</row>
    <row r="862" spans="2:21" x14ac:dyDescent="0.25">
      <c r="B862" s="28"/>
      <c r="C862" s="70"/>
      <c r="D862" s="47"/>
      <c r="E862" s="69"/>
      <c r="F862" s="71"/>
      <c r="G862" s="71"/>
      <c r="H862" s="71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</row>
    <row r="863" spans="2:21" x14ac:dyDescent="0.25">
      <c r="B863" s="28"/>
      <c r="C863" s="70"/>
      <c r="D863" s="47"/>
      <c r="E863" s="69"/>
      <c r="F863" s="71"/>
      <c r="G863" s="71"/>
      <c r="H863" s="71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</row>
    <row r="864" spans="2:21" x14ac:dyDescent="0.25">
      <c r="B864" s="28"/>
      <c r="C864" s="70"/>
      <c r="D864" s="47"/>
      <c r="E864" s="69"/>
      <c r="F864" s="71"/>
      <c r="G864" s="71"/>
      <c r="H864" s="71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</row>
    <row r="865" spans="2:21" x14ac:dyDescent="0.25">
      <c r="B865" s="28"/>
      <c r="C865" s="70"/>
      <c r="D865" s="47"/>
      <c r="E865" s="69"/>
      <c r="F865" s="71"/>
      <c r="G865" s="71"/>
      <c r="H865" s="71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</row>
    <row r="866" spans="2:21" x14ac:dyDescent="0.25">
      <c r="B866" s="28"/>
      <c r="C866" s="70"/>
      <c r="D866" s="47"/>
      <c r="E866" s="69"/>
      <c r="F866" s="71"/>
      <c r="G866" s="71"/>
      <c r="H866" s="71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</row>
    <row r="867" spans="2:21" x14ac:dyDescent="0.25">
      <c r="B867" s="28"/>
      <c r="C867" s="70"/>
      <c r="D867" s="47"/>
      <c r="E867" s="69"/>
      <c r="F867" s="71"/>
      <c r="G867" s="71"/>
      <c r="H867" s="71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</row>
    <row r="868" spans="2:21" x14ac:dyDescent="0.25">
      <c r="B868" s="28"/>
      <c r="C868" s="70"/>
      <c r="D868" s="47"/>
      <c r="E868" s="69"/>
      <c r="F868" s="71"/>
      <c r="G868" s="71"/>
      <c r="H868" s="71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</row>
    <row r="869" spans="2:21" x14ac:dyDescent="0.25">
      <c r="B869" s="28"/>
      <c r="C869" s="70"/>
      <c r="D869" s="47"/>
      <c r="E869" s="69"/>
      <c r="F869" s="71"/>
      <c r="G869" s="71"/>
      <c r="H869" s="71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</row>
    <row r="870" spans="2:21" x14ac:dyDescent="0.25">
      <c r="B870" s="28"/>
      <c r="C870" s="70"/>
      <c r="D870" s="47"/>
      <c r="E870" s="69"/>
      <c r="F870" s="71"/>
      <c r="G870" s="71"/>
      <c r="H870" s="71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</row>
    <row r="871" spans="2:21" x14ac:dyDescent="0.25">
      <c r="B871" s="28"/>
      <c r="C871" s="70"/>
      <c r="D871" s="47"/>
      <c r="E871" s="69"/>
      <c r="F871" s="71"/>
      <c r="G871" s="71"/>
      <c r="H871" s="71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</row>
    <row r="872" spans="2:21" x14ac:dyDescent="0.25">
      <c r="B872" s="28"/>
      <c r="C872" s="70"/>
      <c r="D872" s="47"/>
      <c r="E872" s="69"/>
      <c r="F872" s="71"/>
      <c r="G872" s="71"/>
      <c r="H872" s="71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</row>
    <row r="873" spans="2:21" x14ac:dyDescent="0.25">
      <c r="B873" s="28"/>
      <c r="C873" s="70"/>
      <c r="D873" s="47"/>
      <c r="E873" s="69"/>
      <c r="F873" s="71"/>
      <c r="G873" s="71"/>
      <c r="H873" s="71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</row>
    <row r="874" spans="2:21" x14ac:dyDescent="0.25">
      <c r="B874" s="28"/>
      <c r="C874" s="70"/>
      <c r="D874" s="47"/>
      <c r="E874" s="69"/>
      <c r="F874" s="71"/>
      <c r="G874" s="71"/>
      <c r="H874" s="71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</row>
    <row r="875" spans="2:21" x14ac:dyDescent="0.25">
      <c r="B875" s="28"/>
      <c r="C875" s="70"/>
      <c r="D875" s="47"/>
      <c r="E875" s="69"/>
      <c r="F875" s="71"/>
      <c r="G875" s="71"/>
      <c r="H875" s="71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</row>
    <row r="876" spans="2:21" x14ac:dyDescent="0.25">
      <c r="B876" s="28"/>
      <c r="C876" s="70"/>
      <c r="D876" s="47"/>
      <c r="E876" s="69"/>
      <c r="F876" s="71"/>
      <c r="G876" s="71"/>
      <c r="H876" s="71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</row>
    <row r="877" spans="2:21" x14ac:dyDescent="0.25">
      <c r="B877" s="28"/>
      <c r="C877" s="70"/>
      <c r="D877" s="47"/>
      <c r="E877" s="69"/>
      <c r="F877" s="71"/>
      <c r="G877" s="71"/>
      <c r="H877" s="71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</row>
    <row r="878" spans="2:21" x14ac:dyDescent="0.25">
      <c r="B878" s="28"/>
      <c r="C878" s="70"/>
      <c r="D878" s="47"/>
      <c r="E878" s="69"/>
      <c r="F878" s="71"/>
      <c r="G878" s="71"/>
      <c r="H878" s="71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</row>
    <row r="879" spans="2:21" x14ac:dyDescent="0.25">
      <c r="B879" s="28"/>
      <c r="C879" s="70"/>
      <c r="D879" s="47"/>
      <c r="E879" s="69"/>
      <c r="F879" s="71"/>
      <c r="G879" s="71"/>
      <c r="H879" s="71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</row>
    <row r="880" spans="2:21" x14ac:dyDescent="0.25">
      <c r="B880" s="28"/>
      <c r="C880" s="70"/>
      <c r="D880" s="47"/>
      <c r="E880" s="69"/>
      <c r="F880" s="71"/>
      <c r="G880" s="71"/>
      <c r="H880" s="71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</row>
    <row r="881" spans="2:21" x14ac:dyDescent="0.25">
      <c r="B881" s="28"/>
      <c r="C881" s="70"/>
      <c r="D881" s="47"/>
      <c r="E881" s="69"/>
      <c r="F881" s="71"/>
      <c r="G881" s="71"/>
      <c r="H881" s="71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</row>
    <row r="882" spans="2:21" x14ac:dyDescent="0.25">
      <c r="B882" s="28"/>
      <c r="C882" s="70"/>
      <c r="D882" s="47"/>
      <c r="E882" s="69"/>
      <c r="F882" s="71"/>
      <c r="G882" s="71"/>
      <c r="H882" s="71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</row>
    <row r="883" spans="2:21" x14ac:dyDescent="0.25">
      <c r="B883" s="28"/>
      <c r="C883" s="70"/>
      <c r="D883" s="47"/>
      <c r="E883" s="69"/>
      <c r="F883" s="71"/>
      <c r="G883" s="71"/>
      <c r="H883" s="71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</row>
    <row r="884" spans="2:21" x14ac:dyDescent="0.25">
      <c r="B884" s="28"/>
      <c r="C884" s="70"/>
      <c r="D884" s="47"/>
      <c r="E884" s="69"/>
      <c r="F884" s="71"/>
      <c r="G884" s="71"/>
      <c r="H884" s="71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</row>
    <row r="885" spans="2:21" x14ac:dyDescent="0.25">
      <c r="B885" s="28"/>
      <c r="C885" s="70"/>
      <c r="D885" s="47"/>
      <c r="E885" s="69"/>
      <c r="F885" s="71"/>
      <c r="G885" s="71"/>
      <c r="H885" s="71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</row>
    <row r="886" spans="2:21" x14ac:dyDescent="0.25">
      <c r="B886" s="28"/>
      <c r="C886" s="70"/>
      <c r="D886" s="47"/>
      <c r="E886" s="69"/>
      <c r="F886" s="71"/>
      <c r="G886" s="71"/>
      <c r="H886" s="71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</row>
    <row r="887" spans="2:21" x14ac:dyDescent="0.25">
      <c r="B887" s="28"/>
      <c r="C887" s="70"/>
      <c r="D887" s="47"/>
      <c r="E887" s="69"/>
      <c r="F887" s="71"/>
      <c r="G887" s="71"/>
      <c r="H887" s="71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</row>
    <row r="888" spans="2:21" x14ac:dyDescent="0.25">
      <c r="B888" s="28"/>
      <c r="C888" s="70"/>
      <c r="D888" s="47"/>
      <c r="E888" s="69"/>
      <c r="F888" s="71"/>
      <c r="G888" s="71"/>
      <c r="H888" s="71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</row>
    <row r="889" spans="2:21" x14ac:dyDescent="0.25">
      <c r="B889" s="28"/>
      <c r="C889" s="70"/>
      <c r="D889" s="47"/>
      <c r="E889" s="69"/>
      <c r="F889" s="71"/>
      <c r="G889" s="71"/>
      <c r="H889" s="71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</row>
    <row r="890" spans="2:21" x14ac:dyDescent="0.25">
      <c r="B890" s="28"/>
      <c r="C890" s="70"/>
      <c r="D890" s="47"/>
      <c r="E890" s="69"/>
      <c r="F890" s="71"/>
      <c r="G890" s="71"/>
      <c r="H890" s="71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</row>
    <row r="891" spans="2:21" x14ac:dyDescent="0.25">
      <c r="B891" s="28"/>
      <c r="C891" s="70"/>
      <c r="D891" s="47"/>
      <c r="E891" s="69"/>
      <c r="F891" s="71"/>
      <c r="G891" s="71"/>
      <c r="H891" s="71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</row>
    <row r="892" spans="2:21" x14ac:dyDescent="0.25">
      <c r="B892" s="28"/>
      <c r="C892" s="70"/>
      <c r="D892" s="47"/>
      <c r="E892" s="69"/>
      <c r="F892" s="71"/>
      <c r="G892" s="71"/>
      <c r="H892" s="71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</row>
    <row r="893" spans="2:21" x14ac:dyDescent="0.25">
      <c r="B893" s="28"/>
      <c r="C893" s="70"/>
      <c r="D893" s="47"/>
      <c r="E893" s="69"/>
      <c r="F893" s="71"/>
      <c r="G893" s="71"/>
      <c r="H893" s="71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</row>
    <row r="894" spans="2:21" x14ac:dyDescent="0.25">
      <c r="B894" s="28"/>
      <c r="C894" s="70"/>
      <c r="D894" s="47"/>
      <c r="E894" s="69"/>
      <c r="F894" s="71"/>
      <c r="G894" s="71"/>
      <c r="H894" s="71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</row>
    <row r="895" spans="2:21" x14ac:dyDescent="0.25">
      <c r="B895" s="28"/>
      <c r="C895" s="70"/>
      <c r="D895" s="47"/>
      <c r="E895" s="69"/>
      <c r="F895" s="71"/>
      <c r="G895" s="71"/>
      <c r="H895" s="71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</row>
    <row r="896" spans="2:21" x14ac:dyDescent="0.25">
      <c r="B896" s="28"/>
      <c r="C896" s="70"/>
      <c r="D896" s="47"/>
      <c r="E896" s="69"/>
      <c r="F896" s="71"/>
      <c r="G896" s="71"/>
      <c r="H896" s="71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</row>
    <row r="897" spans="2:21" x14ac:dyDescent="0.25">
      <c r="B897" s="28"/>
      <c r="C897" s="70"/>
      <c r="D897" s="47"/>
      <c r="E897" s="69"/>
      <c r="F897" s="71"/>
      <c r="G897" s="71"/>
      <c r="H897" s="71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</row>
    <row r="898" spans="2:21" x14ac:dyDescent="0.25">
      <c r="B898" s="28"/>
      <c r="C898" s="70"/>
      <c r="D898" s="47"/>
      <c r="E898" s="69"/>
      <c r="F898" s="71"/>
      <c r="G898" s="71"/>
      <c r="H898" s="71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</row>
    <row r="899" spans="2:21" x14ac:dyDescent="0.25">
      <c r="B899" s="28"/>
      <c r="C899" s="70"/>
      <c r="D899" s="47"/>
      <c r="E899" s="69"/>
      <c r="F899" s="71"/>
      <c r="G899" s="71"/>
      <c r="H899" s="71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</row>
    <row r="900" spans="2:21" x14ac:dyDescent="0.25">
      <c r="B900" s="28"/>
      <c r="C900" s="70"/>
      <c r="D900" s="47"/>
      <c r="E900" s="69"/>
      <c r="F900" s="71"/>
      <c r="G900" s="71"/>
      <c r="H900" s="71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</row>
    <row r="901" spans="2:21" x14ac:dyDescent="0.25">
      <c r="B901" s="28"/>
      <c r="C901" s="70"/>
      <c r="D901" s="47"/>
      <c r="E901" s="69"/>
      <c r="F901" s="71"/>
      <c r="G901" s="71"/>
      <c r="H901" s="71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</row>
    <row r="902" spans="2:21" x14ac:dyDescent="0.25">
      <c r="B902" s="28"/>
      <c r="C902" s="70"/>
      <c r="D902" s="47"/>
      <c r="E902" s="69"/>
      <c r="F902" s="71"/>
      <c r="G902" s="71"/>
      <c r="H902" s="71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</row>
    <row r="903" spans="2:21" x14ac:dyDescent="0.25">
      <c r="B903" s="28"/>
      <c r="C903" s="70"/>
      <c r="D903" s="47"/>
      <c r="E903" s="69"/>
      <c r="F903" s="71"/>
      <c r="G903" s="71"/>
      <c r="H903" s="71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</row>
    <row r="904" spans="2:21" x14ac:dyDescent="0.25">
      <c r="B904" s="28"/>
      <c r="C904" s="70"/>
      <c r="D904" s="47"/>
      <c r="E904" s="69"/>
      <c r="F904" s="71"/>
      <c r="G904" s="71"/>
      <c r="H904" s="71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</row>
    <row r="905" spans="2:21" x14ac:dyDescent="0.25">
      <c r="B905" s="28"/>
      <c r="C905" s="70"/>
      <c r="D905" s="47"/>
      <c r="E905" s="69"/>
      <c r="F905" s="71"/>
      <c r="G905" s="71"/>
      <c r="H905" s="71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</row>
    <row r="906" spans="2:21" x14ac:dyDescent="0.25">
      <c r="B906" s="28"/>
      <c r="C906" s="70"/>
      <c r="D906" s="47"/>
      <c r="E906" s="69"/>
      <c r="F906" s="71"/>
      <c r="G906" s="71"/>
      <c r="H906" s="71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</row>
    <row r="907" spans="2:21" x14ac:dyDescent="0.25">
      <c r="B907" s="28"/>
      <c r="C907" s="70"/>
      <c r="D907" s="47"/>
      <c r="E907" s="69"/>
      <c r="F907" s="71"/>
      <c r="G907" s="71"/>
      <c r="H907" s="71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</row>
    <row r="908" spans="2:21" x14ac:dyDescent="0.25">
      <c r="B908" s="28"/>
      <c r="C908" s="70"/>
      <c r="D908" s="47"/>
      <c r="E908" s="69"/>
      <c r="F908" s="71"/>
      <c r="G908" s="71"/>
      <c r="H908" s="71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</row>
    <row r="909" spans="2:21" x14ac:dyDescent="0.25">
      <c r="B909" s="28"/>
      <c r="C909" s="70"/>
      <c r="D909" s="47"/>
      <c r="E909" s="69"/>
      <c r="F909" s="71"/>
      <c r="G909" s="71"/>
      <c r="H909" s="71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</row>
    <row r="910" spans="2:21" x14ac:dyDescent="0.25">
      <c r="B910" s="28"/>
      <c r="C910" s="70"/>
      <c r="D910" s="47"/>
      <c r="E910" s="69"/>
      <c r="F910" s="71"/>
      <c r="G910" s="71"/>
      <c r="H910" s="71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</row>
    <row r="911" spans="2:21" x14ac:dyDescent="0.25">
      <c r="B911" s="28"/>
      <c r="C911" s="70"/>
      <c r="D911" s="47"/>
      <c r="E911" s="69"/>
      <c r="F911" s="71"/>
      <c r="G911" s="71"/>
      <c r="H911" s="71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</row>
    <row r="912" spans="2:21" x14ac:dyDescent="0.25">
      <c r="B912" s="28"/>
      <c r="C912" s="70"/>
      <c r="D912" s="47"/>
      <c r="E912" s="69"/>
      <c r="F912" s="71"/>
      <c r="G912" s="71"/>
      <c r="H912" s="71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</row>
    <row r="913" spans="2:21" x14ac:dyDescent="0.25">
      <c r="B913" s="28"/>
      <c r="C913" s="70"/>
      <c r="D913" s="47"/>
      <c r="E913" s="69"/>
      <c r="F913" s="71"/>
      <c r="G913" s="71"/>
      <c r="H913" s="71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</row>
    <row r="914" spans="2:21" x14ac:dyDescent="0.25">
      <c r="B914" s="28"/>
      <c r="C914" s="70"/>
      <c r="D914" s="47"/>
      <c r="E914" s="69"/>
      <c r="F914" s="71"/>
      <c r="G914" s="71"/>
      <c r="H914" s="71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</row>
    <row r="915" spans="2:21" x14ac:dyDescent="0.25">
      <c r="B915" s="28"/>
      <c r="C915" s="70"/>
      <c r="D915" s="47"/>
      <c r="E915" s="69"/>
      <c r="F915" s="71"/>
      <c r="G915" s="71"/>
      <c r="H915" s="71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</row>
    <row r="916" spans="2:21" x14ac:dyDescent="0.25">
      <c r="B916" s="28"/>
      <c r="C916" s="70"/>
      <c r="D916" s="47"/>
      <c r="E916" s="69"/>
      <c r="F916" s="71"/>
      <c r="G916" s="71"/>
      <c r="H916" s="71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</row>
    <row r="917" spans="2:21" x14ac:dyDescent="0.25">
      <c r="B917" s="28"/>
      <c r="C917" s="70"/>
      <c r="D917" s="47"/>
      <c r="E917" s="69"/>
      <c r="F917" s="71"/>
      <c r="G917" s="71"/>
      <c r="H917" s="71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</row>
    <row r="918" spans="2:21" x14ac:dyDescent="0.25">
      <c r="B918" s="28"/>
      <c r="C918" s="70"/>
      <c r="D918" s="47"/>
      <c r="E918" s="69"/>
      <c r="F918" s="71"/>
      <c r="G918" s="71"/>
      <c r="H918" s="71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</row>
    <row r="919" spans="2:21" x14ac:dyDescent="0.25">
      <c r="B919" s="28"/>
      <c r="C919" s="70"/>
      <c r="D919" s="47"/>
      <c r="E919" s="69"/>
      <c r="F919" s="71"/>
      <c r="G919" s="71"/>
      <c r="H919" s="71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</row>
    <row r="920" spans="2:21" x14ac:dyDescent="0.25">
      <c r="B920" s="28"/>
      <c r="C920" s="70"/>
      <c r="D920" s="47"/>
      <c r="E920" s="69"/>
      <c r="F920" s="71"/>
      <c r="G920" s="71"/>
      <c r="H920" s="71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</row>
    <row r="921" spans="2:21" x14ac:dyDescent="0.25">
      <c r="B921" s="28"/>
      <c r="C921" s="70"/>
      <c r="D921" s="47"/>
      <c r="E921" s="69"/>
      <c r="F921" s="71"/>
      <c r="G921" s="71"/>
      <c r="H921" s="71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</row>
    <row r="922" spans="2:21" x14ac:dyDescent="0.25">
      <c r="B922" s="28"/>
      <c r="C922" s="70"/>
      <c r="D922" s="47"/>
      <c r="E922" s="69"/>
      <c r="F922" s="71"/>
      <c r="G922" s="71"/>
      <c r="H922" s="71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</row>
    <row r="923" spans="2:21" x14ac:dyDescent="0.25">
      <c r="B923" s="28"/>
      <c r="C923" s="70"/>
      <c r="D923" s="47"/>
      <c r="E923" s="69"/>
      <c r="F923" s="71"/>
      <c r="G923" s="71"/>
      <c r="H923" s="71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</row>
    <row r="924" spans="2:21" x14ac:dyDescent="0.25">
      <c r="B924" s="28"/>
      <c r="C924" s="70"/>
      <c r="D924" s="47"/>
      <c r="E924" s="69"/>
      <c r="F924" s="71"/>
      <c r="G924" s="71"/>
      <c r="H924" s="71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</row>
    <row r="925" spans="2:21" x14ac:dyDescent="0.25">
      <c r="B925" s="28"/>
      <c r="C925" s="70"/>
      <c r="D925" s="47"/>
      <c r="E925" s="69"/>
      <c r="F925" s="71"/>
      <c r="G925" s="71"/>
      <c r="H925" s="71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</row>
    <row r="926" spans="2:21" x14ac:dyDescent="0.25">
      <c r="B926" s="28"/>
      <c r="C926" s="70"/>
      <c r="D926" s="47"/>
      <c r="E926" s="69"/>
      <c r="F926" s="71"/>
      <c r="G926" s="71"/>
      <c r="H926" s="71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</row>
    <row r="927" spans="2:21" x14ac:dyDescent="0.25">
      <c r="B927" s="28"/>
      <c r="C927" s="70"/>
      <c r="D927" s="47"/>
      <c r="E927" s="69"/>
      <c r="F927" s="71"/>
      <c r="G927" s="71"/>
      <c r="H927" s="71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</row>
    <row r="928" spans="2:21" x14ac:dyDescent="0.25">
      <c r="B928" s="28"/>
      <c r="C928" s="70"/>
      <c r="D928" s="47"/>
      <c r="E928" s="69"/>
      <c r="F928" s="71"/>
      <c r="G928" s="71"/>
      <c r="H928" s="71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</row>
    <row r="929" spans="2:21" x14ac:dyDescent="0.25">
      <c r="B929" s="28"/>
      <c r="C929" s="70"/>
      <c r="D929" s="47"/>
      <c r="E929" s="69"/>
      <c r="F929" s="71"/>
      <c r="G929" s="71"/>
      <c r="H929" s="71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</row>
    <row r="930" spans="2:21" x14ac:dyDescent="0.25">
      <c r="B930" s="28"/>
      <c r="C930" s="70"/>
      <c r="D930" s="47"/>
      <c r="E930" s="69"/>
      <c r="F930" s="71"/>
      <c r="G930" s="71"/>
      <c r="H930" s="71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</row>
    <row r="931" spans="2:21" x14ac:dyDescent="0.25">
      <c r="B931" s="28"/>
      <c r="C931" s="70"/>
      <c r="D931" s="47"/>
      <c r="E931" s="69"/>
      <c r="F931" s="71"/>
      <c r="G931" s="71"/>
      <c r="H931" s="71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</row>
    <row r="932" spans="2:21" x14ac:dyDescent="0.25">
      <c r="B932" s="28"/>
      <c r="C932" s="70"/>
      <c r="D932" s="47"/>
      <c r="E932" s="69"/>
      <c r="F932" s="71"/>
      <c r="G932" s="71"/>
      <c r="H932" s="71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</row>
    <row r="933" spans="2:21" x14ac:dyDescent="0.25">
      <c r="B933" s="28"/>
      <c r="C933" s="70"/>
      <c r="D933" s="47"/>
      <c r="E933" s="69"/>
      <c r="F933" s="71"/>
      <c r="G933" s="71"/>
      <c r="H933" s="71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</row>
    <row r="934" spans="2:21" x14ac:dyDescent="0.25">
      <c r="B934" s="28"/>
      <c r="C934" s="70"/>
      <c r="D934" s="47"/>
      <c r="E934" s="69"/>
      <c r="F934" s="71"/>
      <c r="G934" s="71"/>
      <c r="H934" s="71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</row>
    <row r="935" spans="2:21" x14ac:dyDescent="0.25">
      <c r="B935" s="28"/>
      <c r="C935" s="70"/>
      <c r="D935" s="47"/>
      <c r="E935" s="69"/>
      <c r="F935" s="71"/>
      <c r="G935" s="71"/>
      <c r="H935" s="71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</row>
    <row r="936" spans="2:21" x14ac:dyDescent="0.25">
      <c r="B936" s="28"/>
      <c r="C936" s="70"/>
      <c r="D936" s="47"/>
      <c r="E936" s="69"/>
      <c r="F936" s="71"/>
      <c r="G936" s="71"/>
      <c r="H936" s="71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</row>
    <row r="937" spans="2:21" x14ac:dyDescent="0.25">
      <c r="B937" s="28"/>
      <c r="C937" s="70"/>
      <c r="D937" s="47"/>
      <c r="E937" s="69"/>
      <c r="F937" s="71"/>
      <c r="G937" s="71"/>
      <c r="H937" s="71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</row>
    <row r="938" spans="2:21" x14ac:dyDescent="0.25">
      <c r="B938" s="28"/>
      <c r="C938" s="70"/>
      <c r="D938" s="47"/>
      <c r="E938" s="69"/>
      <c r="F938" s="71"/>
      <c r="G938" s="71"/>
      <c r="H938" s="71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</row>
    <row r="939" spans="2:21" x14ac:dyDescent="0.25">
      <c r="B939" s="28"/>
      <c r="C939" s="70"/>
      <c r="D939" s="47"/>
      <c r="E939" s="69"/>
      <c r="F939" s="71"/>
      <c r="G939" s="71"/>
      <c r="H939" s="71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</row>
    <row r="940" spans="2:21" x14ac:dyDescent="0.25">
      <c r="B940" s="28"/>
      <c r="C940" s="70"/>
      <c r="D940" s="47"/>
      <c r="E940" s="69"/>
      <c r="F940" s="71"/>
      <c r="G940" s="71"/>
      <c r="H940" s="71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</row>
    <row r="941" spans="2:21" x14ac:dyDescent="0.25">
      <c r="B941" s="28"/>
      <c r="C941" s="70"/>
      <c r="D941" s="47"/>
      <c r="E941" s="69"/>
      <c r="F941" s="71"/>
      <c r="G941" s="71"/>
      <c r="H941" s="71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</row>
    <row r="942" spans="2:21" x14ac:dyDescent="0.25">
      <c r="B942" s="28"/>
      <c r="C942" s="70"/>
      <c r="D942" s="47"/>
      <c r="E942" s="69"/>
      <c r="F942" s="71"/>
      <c r="G942" s="71"/>
      <c r="H942" s="71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</row>
    <row r="943" spans="2:21" x14ac:dyDescent="0.25">
      <c r="B943" s="28"/>
      <c r="C943" s="70"/>
      <c r="D943" s="47"/>
      <c r="E943" s="69"/>
      <c r="F943" s="71"/>
      <c r="G943" s="71"/>
      <c r="H943" s="71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</row>
    <row r="944" spans="2:21" x14ac:dyDescent="0.25">
      <c r="B944" s="28"/>
      <c r="C944" s="70"/>
      <c r="D944" s="47"/>
      <c r="E944" s="69"/>
      <c r="F944" s="71"/>
      <c r="G944" s="71"/>
      <c r="H944" s="71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</row>
    <row r="945" spans="2:21" x14ac:dyDescent="0.25">
      <c r="B945" s="28"/>
      <c r="C945" s="70"/>
      <c r="D945" s="47"/>
      <c r="E945" s="69"/>
      <c r="F945" s="71"/>
      <c r="G945" s="71"/>
      <c r="H945" s="71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</row>
    <row r="946" spans="2:21" x14ac:dyDescent="0.25">
      <c r="B946" s="28"/>
      <c r="C946" s="70"/>
      <c r="D946" s="47"/>
      <c r="E946" s="69"/>
      <c r="F946" s="71"/>
      <c r="G946" s="71"/>
      <c r="H946" s="71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</row>
    <row r="947" spans="2:21" x14ac:dyDescent="0.25">
      <c r="B947" s="28"/>
      <c r="C947" s="70"/>
      <c r="D947" s="47"/>
      <c r="E947" s="69"/>
      <c r="F947" s="71"/>
      <c r="G947" s="71"/>
      <c r="H947" s="71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</row>
    <row r="948" spans="2:21" x14ac:dyDescent="0.25">
      <c r="B948" s="28"/>
      <c r="C948" s="70"/>
      <c r="D948" s="47"/>
      <c r="E948" s="69"/>
      <c r="F948" s="71"/>
      <c r="G948" s="71"/>
      <c r="H948" s="71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</row>
    <row r="949" spans="2:21" x14ac:dyDescent="0.25">
      <c r="B949" s="28"/>
      <c r="C949" s="70"/>
      <c r="D949" s="47"/>
      <c r="E949" s="69"/>
      <c r="F949" s="71"/>
      <c r="G949" s="71"/>
      <c r="H949" s="71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</row>
    <row r="950" spans="2:21" x14ac:dyDescent="0.25">
      <c r="B950" s="28"/>
      <c r="C950" s="70"/>
      <c r="D950" s="47"/>
      <c r="E950" s="69"/>
      <c r="F950" s="71"/>
      <c r="G950" s="71"/>
      <c r="H950" s="71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</row>
    <row r="951" spans="2:21" x14ac:dyDescent="0.25">
      <c r="B951" s="28"/>
      <c r="C951" s="70"/>
      <c r="D951" s="47"/>
      <c r="E951" s="69"/>
      <c r="F951" s="71"/>
      <c r="G951" s="71"/>
      <c r="H951" s="71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</row>
    <row r="952" spans="2:21" x14ac:dyDescent="0.25">
      <c r="B952" s="28"/>
      <c r="C952" s="70"/>
      <c r="D952" s="47"/>
      <c r="E952" s="69"/>
      <c r="F952" s="71"/>
      <c r="G952" s="71"/>
      <c r="H952" s="71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</row>
    <row r="953" spans="2:21" x14ac:dyDescent="0.25">
      <c r="B953" s="28"/>
      <c r="C953" s="70"/>
      <c r="D953" s="47"/>
      <c r="E953" s="69"/>
      <c r="F953" s="71"/>
      <c r="G953" s="71"/>
      <c r="H953" s="71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</row>
    <row r="954" spans="2:21" x14ac:dyDescent="0.25">
      <c r="B954" s="28"/>
      <c r="C954" s="70"/>
      <c r="D954" s="47"/>
      <c r="E954" s="69"/>
      <c r="F954" s="71"/>
      <c r="G954" s="71"/>
      <c r="H954" s="71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</row>
    <row r="955" spans="2:21" x14ac:dyDescent="0.25">
      <c r="B955" s="28"/>
      <c r="C955" s="70"/>
      <c r="D955" s="47"/>
      <c r="E955" s="69"/>
      <c r="F955" s="71"/>
      <c r="G955" s="71"/>
      <c r="H955" s="71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</row>
    <row r="956" spans="2:21" x14ac:dyDescent="0.25">
      <c r="B956" s="28"/>
      <c r="C956" s="70"/>
      <c r="D956" s="47"/>
      <c r="E956" s="69"/>
      <c r="F956" s="71"/>
      <c r="G956" s="71"/>
      <c r="H956" s="71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</row>
    <row r="957" spans="2:21" x14ac:dyDescent="0.25">
      <c r="B957" s="28"/>
      <c r="C957" s="70"/>
      <c r="D957" s="47"/>
      <c r="E957" s="69"/>
      <c r="F957" s="71"/>
      <c r="G957" s="71"/>
      <c r="H957" s="71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</row>
    <row r="958" spans="2:21" x14ac:dyDescent="0.25">
      <c r="B958" s="28"/>
      <c r="C958" s="70"/>
      <c r="D958" s="47"/>
      <c r="E958" s="69"/>
      <c r="F958" s="71"/>
      <c r="G958" s="71"/>
      <c r="H958" s="71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</row>
    <row r="959" spans="2:21" x14ac:dyDescent="0.25">
      <c r="B959" s="28"/>
      <c r="C959" s="70"/>
      <c r="D959" s="47"/>
      <c r="E959" s="69"/>
      <c r="F959" s="71"/>
      <c r="G959" s="71"/>
      <c r="H959" s="71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</row>
    <row r="960" spans="2:21" x14ac:dyDescent="0.25">
      <c r="B960" s="28"/>
      <c r="C960" s="70"/>
      <c r="D960" s="47"/>
      <c r="E960" s="69"/>
      <c r="F960" s="71"/>
      <c r="G960" s="71"/>
      <c r="H960" s="71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</row>
    <row r="961" spans="2:21" x14ac:dyDescent="0.25">
      <c r="B961" s="28"/>
      <c r="C961" s="70"/>
      <c r="D961" s="47"/>
      <c r="E961" s="69"/>
      <c r="F961" s="71"/>
      <c r="G961" s="71"/>
      <c r="H961" s="71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</row>
    <row r="962" spans="2:21" x14ac:dyDescent="0.25">
      <c r="B962" s="28"/>
      <c r="C962" s="70"/>
      <c r="D962" s="47"/>
      <c r="E962" s="69"/>
      <c r="F962" s="71"/>
      <c r="G962" s="71"/>
      <c r="H962" s="71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</row>
    <row r="963" spans="2:21" x14ac:dyDescent="0.25">
      <c r="B963" s="28"/>
      <c r="C963" s="70"/>
      <c r="D963" s="47"/>
      <c r="E963" s="69"/>
      <c r="F963" s="71"/>
      <c r="G963" s="71"/>
      <c r="H963" s="71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</row>
    <row r="964" spans="2:21" x14ac:dyDescent="0.25">
      <c r="B964" s="28"/>
      <c r="C964" s="70"/>
      <c r="D964" s="47"/>
      <c r="E964" s="69"/>
      <c r="F964" s="71"/>
      <c r="G964" s="71"/>
      <c r="H964" s="71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</row>
    <row r="965" spans="2:21" x14ac:dyDescent="0.25">
      <c r="B965" s="28"/>
      <c r="C965" s="70"/>
      <c r="D965" s="47"/>
      <c r="E965" s="69"/>
      <c r="F965" s="71"/>
      <c r="G965" s="71"/>
      <c r="H965" s="71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</row>
    <row r="966" spans="2:21" x14ac:dyDescent="0.25">
      <c r="B966" s="28"/>
      <c r="C966" s="70"/>
      <c r="D966" s="47"/>
      <c r="E966" s="69"/>
      <c r="F966" s="71"/>
      <c r="G966" s="71"/>
      <c r="H966" s="71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</row>
    <row r="967" spans="2:21" x14ac:dyDescent="0.25">
      <c r="B967" s="28"/>
      <c r="C967" s="70"/>
      <c r="D967" s="47"/>
      <c r="E967" s="69"/>
      <c r="F967" s="71"/>
      <c r="G967" s="71"/>
      <c r="H967" s="71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</row>
    <row r="968" spans="2:21" x14ac:dyDescent="0.25">
      <c r="B968" s="28"/>
      <c r="C968" s="70"/>
      <c r="D968" s="47"/>
      <c r="E968" s="69"/>
      <c r="F968" s="71"/>
      <c r="G968" s="71"/>
      <c r="H968" s="71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</row>
    <row r="969" spans="2:21" x14ac:dyDescent="0.25">
      <c r="B969" s="28"/>
      <c r="C969" s="70"/>
      <c r="D969" s="47"/>
      <c r="E969" s="69"/>
      <c r="F969" s="71"/>
      <c r="G969" s="71"/>
      <c r="H969" s="71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</row>
    <row r="970" spans="2:21" x14ac:dyDescent="0.25">
      <c r="B970" s="28"/>
      <c r="C970" s="70"/>
      <c r="D970" s="47"/>
      <c r="E970" s="69"/>
      <c r="F970" s="71"/>
      <c r="G970" s="71"/>
      <c r="H970" s="71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</row>
    <row r="971" spans="2:21" x14ac:dyDescent="0.25">
      <c r="B971" s="28"/>
      <c r="C971" s="70"/>
      <c r="D971" s="47"/>
      <c r="E971" s="69"/>
      <c r="F971" s="71"/>
      <c r="G971" s="71"/>
      <c r="H971" s="71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</row>
    <row r="972" spans="2:21" x14ac:dyDescent="0.25">
      <c r="B972" s="28"/>
      <c r="C972" s="70"/>
      <c r="D972" s="47"/>
      <c r="E972" s="69"/>
      <c r="F972" s="71"/>
      <c r="G972" s="71"/>
      <c r="H972" s="71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</row>
    <row r="973" spans="2:21" x14ac:dyDescent="0.25">
      <c r="B973" s="28"/>
      <c r="C973" s="70"/>
      <c r="D973" s="47"/>
      <c r="E973" s="69"/>
      <c r="F973" s="71"/>
      <c r="G973" s="71"/>
      <c r="H973" s="71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</row>
    <row r="974" spans="2:21" x14ac:dyDescent="0.25">
      <c r="B974" s="28"/>
      <c r="C974" s="70"/>
      <c r="D974" s="47"/>
      <c r="E974" s="69"/>
      <c r="F974" s="71"/>
      <c r="G974" s="71"/>
      <c r="H974" s="71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</row>
    <row r="975" spans="2:21" x14ac:dyDescent="0.25">
      <c r="B975" s="28"/>
      <c r="C975" s="70"/>
      <c r="D975" s="47"/>
      <c r="E975" s="69"/>
      <c r="F975" s="71"/>
      <c r="G975" s="71"/>
      <c r="H975" s="71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</row>
    <row r="976" spans="2:21" x14ac:dyDescent="0.25">
      <c r="B976" s="28"/>
      <c r="C976" s="70"/>
      <c r="D976" s="47"/>
      <c r="E976" s="69"/>
      <c r="F976" s="71"/>
      <c r="G976" s="71"/>
      <c r="H976" s="71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</row>
    <row r="977" spans="2:21" x14ac:dyDescent="0.25">
      <c r="B977" s="28"/>
      <c r="C977" s="70"/>
      <c r="D977" s="47"/>
      <c r="E977" s="69"/>
      <c r="F977" s="71"/>
      <c r="G977" s="71"/>
      <c r="H977" s="71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</row>
    <row r="978" spans="2:21" x14ac:dyDescent="0.25">
      <c r="B978" s="28"/>
      <c r="C978" s="70"/>
      <c r="D978" s="47"/>
      <c r="E978" s="69"/>
      <c r="F978" s="71"/>
      <c r="G978" s="71"/>
      <c r="H978" s="71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</row>
    <row r="979" spans="2:21" x14ac:dyDescent="0.25">
      <c r="B979" s="28"/>
      <c r="C979" s="70"/>
      <c r="D979" s="47"/>
      <c r="E979" s="69"/>
      <c r="F979" s="71"/>
      <c r="G979" s="71"/>
      <c r="H979" s="71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</row>
    <row r="980" spans="2:21" x14ac:dyDescent="0.25">
      <c r="B980" s="28"/>
      <c r="C980" s="70"/>
      <c r="D980" s="47"/>
      <c r="E980" s="69"/>
      <c r="F980" s="71"/>
      <c r="G980" s="71"/>
      <c r="H980" s="71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</row>
    <row r="981" spans="2:21" x14ac:dyDescent="0.25">
      <c r="B981" s="28"/>
      <c r="C981" s="70"/>
      <c r="D981" s="47"/>
      <c r="E981" s="69"/>
      <c r="F981" s="71"/>
      <c r="G981" s="71"/>
      <c r="H981" s="71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</row>
    <row r="982" spans="2:21" x14ac:dyDescent="0.25">
      <c r="B982" s="28"/>
      <c r="C982" s="70"/>
      <c r="D982" s="47"/>
      <c r="E982" s="69"/>
      <c r="F982" s="71"/>
      <c r="G982" s="71"/>
      <c r="H982" s="71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</row>
    <row r="983" spans="2:21" x14ac:dyDescent="0.25">
      <c r="B983" s="28"/>
      <c r="C983" s="70"/>
      <c r="D983" s="47"/>
      <c r="E983" s="69"/>
      <c r="F983" s="71"/>
      <c r="G983" s="71"/>
      <c r="H983" s="71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</row>
    <row r="984" spans="2:21" x14ac:dyDescent="0.25">
      <c r="B984" s="28"/>
      <c r="C984" s="70"/>
      <c r="D984" s="47"/>
      <c r="E984" s="69"/>
      <c r="F984" s="71"/>
      <c r="G984" s="71"/>
      <c r="H984" s="71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</row>
    <row r="985" spans="2:21" x14ac:dyDescent="0.25">
      <c r="B985" s="28"/>
      <c r="C985" s="70"/>
      <c r="D985" s="47"/>
      <c r="E985" s="69"/>
      <c r="F985" s="71"/>
      <c r="G985" s="71"/>
      <c r="H985" s="71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</row>
    <row r="986" spans="2:21" x14ac:dyDescent="0.25">
      <c r="B986" s="28"/>
      <c r="C986" s="70"/>
      <c r="D986" s="47"/>
      <c r="E986" s="69"/>
      <c r="F986" s="71"/>
      <c r="G986" s="71"/>
      <c r="H986" s="71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</row>
    <row r="987" spans="2:21" x14ac:dyDescent="0.25">
      <c r="B987" s="28"/>
      <c r="C987" s="70"/>
      <c r="D987" s="47"/>
      <c r="E987" s="69"/>
      <c r="F987" s="71"/>
      <c r="G987" s="71"/>
      <c r="H987" s="71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</row>
    <row r="988" spans="2:21" x14ac:dyDescent="0.25">
      <c r="B988" s="28"/>
      <c r="C988" s="70"/>
      <c r="D988" s="47"/>
      <c r="E988" s="69"/>
      <c r="F988" s="71"/>
      <c r="G988" s="71"/>
      <c r="H988" s="71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</row>
    <row r="989" spans="2:21" x14ac:dyDescent="0.25">
      <c r="B989" s="28"/>
      <c r="C989" s="70"/>
      <c r="D989" s="47"/>
      <c r="E989" s="69"/>
      <c r="F989" s="71"/>
      <c r="G989" s="71"/>
      <c r="H989" s="71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</row>
    <row r="990" spans="2:21" x14ac:dyDescent="0.25">
      <c r="B990" s="28"/>
      <c r="C990" s="70"/>
      <c r="D990" s="47"/>
      <c r="E990" s="69"/>
      <c r="F990" s="71"/>
      <c r="G990" s="71"/>
      <c r="H990" s="71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</row>
    <row r="991" spans="2:21" x14ac:dyDescent="0.25">
      <c r="B991" s="28"/>
      <c r="C991" s="70"/>
      <c r="D991" s="47"/>
      <c r="E991" s="69"/>
      <c r="F991" s="71"/>
      <c r="G991" s="71"/>
      <c r="H991" s="71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</row>
    <row r="992" spans="2:21" x14ac:dyDescent="0.25">
      <c r="B992" s="28"/>
      <c r="C992" s="70"/>
      <c r="D992" s="47"/>
      <c r="E992" s="69"/>
      <c r="F992" s="71"/>
      <c r="G992" s="71"/>
      <c r="H992" s="71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</row>
    <row r="993" spans="2:21" x14ac:dyDescent="0.25">
      <c r="B993" s="28"/>
      <c r="C993" s="70"/>
      <c r="D993" s="47"/>
      <c r="E993" s="69"/>
      <c r="F993" s="71"/>
      <c r="G993" s="71"/>
      <c r="H993" s="71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</row>
    <row r="994" spans="2:21" x14ac:dyDescent="0.25">
      <c r="B994" s="28"/>
      <c r="C994" s="70"/>
      <c r="D994" s="47"/>
      <c r="E994" s="69"/>
      <c r="F994" s="71"/>
      <c r="G994" s="71"/>
      <c r="H994" s="71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</row>
    <row r="995" spans="2:21" x14ac:dyDescent="0.25">
      <c r="B995" s="28"/>
      <c r="C995" s="70"/>
      <c r="D995" s="47"/>
      <c r="E995" s="69"/>
      <c r="F995" s="71"/>
      <c r="G995" s="71"/>
      <c r="H995" s="71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</row>
    <row r="996" spans="2:21" x14ac:dyDescent="0.25">
      <c r="B996" s="28"/>
      <c r="C996" s="70"/>
      <c r="D996" s="47"/>
      <c r="E996" s="69"/>
      <c r="F996" s="71"/>
      <c r="G996" s="71"/>
      <c r="H996" s="71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</row>
    <row r="997" spans="2:21" x14ac:dyDescent="0.25">
      <c r="B997" s="28"/>
      <c r="C997" s="70"/>
      <c r="D997" s="47"/>
      <c r="E997" s="69"/>
      <c r="F997" s="71"/>
      <c r="G997" s="71"/>
      <c r="H997" s="71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</row>
    <row r="998" spans="2:21" x14ac:dyDescent="0.25">
      <c r="B998" s="28"/>
      <c r="C998" s="70"/>
      <c r="D998" s="47"/>
      <c r="E998" s="69"/>
      <c r="F998" s="71"/>
      <c r="G998" s="71"/>
      <c r="H998" s="71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</row>
    <row r="999" spans="2:21" x14ac:dyDescent="0.25">
      <c r="B999" s="28"/>
      <c r="C999" s="70"/>
      <c r="D999" s="47"/>
      <c r="E999" s="69"/>
      <c r="F999" s="71"/>
      <c r="G999" s="71"/>
      <c r="H999" s="71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</row>
    <row r="1000" spans="2:21" x14ac:dyDescent="0.25">
      <c r="B1000" s="28"/>
      <c r="C1000" s="70"/>
      <c r="D1000" s="47"/>
      <c r="E1000" s="69"/>
      <c r="F1000" s="71"/>
      <c r="G1000" s="71"/>
      <c r="H1000" s="71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</row>
    <row r="1001" spans="2:21" x14ac:dyDescent="0.25">
      <c r="B1001" s="28"/>
      <c r="C1001" s="70"/>
      <c r="D1001" s="47"/>
      <c r="E1001" s="69"/>
      <c r="F1001" s="71"/>
      <c r="G1001" s="71"/>
      <c r="H1001" s="71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</row>
    <row r="1002" spans="2:21" x14ac:dyDescent="0.25">
      <c r="B1002" s="28"/>
      <c r="C1002" s="70"/>
      <c r="D1002" s="47"/>
      <c r="E1002" s="69"/>
      <c r="F1002" s="71"/>
      <c r="G1002" s="71"/>
      <c r="H1002" s="71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</row>
    <row r="1003" spans="2:21" x14ac:dyDescent="0.25">
      <c r="B1003" s="28"/>
      <c r="C1003" s="70"/>
      <c r="D1003" s="47"/>
      <c r="E1003" s="69"/>
      <c r="F1003" s="71"/>
      <c r="G1003" s="71"/>
      <c r="H1003" s="71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</row>
    <row r="1004" spans="2:21" x14ac:dyDescent="0.25">
      <c r="B1004" s="28"/>
      <c r="C1004" s="70"/>
      <c r="D1004" s="47"/>
      <c r="E1004" s="69"/>
      <c r="F1004" s="71"/>
      <c r="G1004" s="71"/>
      <c r="H1004" s="71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28"/>
      <c r="T1004" s="28"/>
      <c r="U1004" s="28"/>
    </row>
    <row r="1005" spans="2:21" x14ac:dyDescent="0.25">
      <c r="B1005" s="28"/>
      <c r="C1005" s="70"/>
      <c r="D1005" s="47"/>
      <c r="E1005" s="69"/>
      <c r="F1005" s="71"/>
      <c r="G1005" s="71"/>
      <c r="H1005" s="71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28"/>
      <c r="T1005" s="28"/>
      <c r="U1005" s="28"/>
    </row>
    <row r="1006" spans="2:21" x14ac:dyDescent="0.25">
      <c r="B1006" s="28"/>
      <c r="C1006" s="70"/>
      <c r="D1006" s="47"/>
      <c r="E1006" s="69"/>
      <c r="F1006" s="71"/>
      <c r="G1006" s="71"/>
      <c r="H1006" s="71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</row>
    <row r="1007" spans="2:21" x14ac:dyDescent="0.25">
      <c r="B1007" s="28"/>
      <c r="C1007" s="70"/>
      <c r="D1007" s="47"/>
      <c r="E1007" s="69"/>
      <c r="F1007" s="71"/>
      <c r="G1007" s="71"/>
      <c r="H1007" s="71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  <c r="U1007" s="28"/>
    </row>
    <row r="1008" spans="2:21" x14ac:dyDescent="0.25">
      <c r="B1008" s="28"/>
      <c r="C1008" s="70"/>
      <c r="D1008" s="47"/>
      <c r="E1008" s="69"/>
      <c r="F1008" s="71"/>
      <c r="G1008" s="71"/>
      <c r="H1008" s="71"/>
      <c r="I1008" s="28"/>
      <c r="J1008" s="28"/>
      <c r="K1008" s="28"/>
      <c r="L1008" s="28"/>
      <c r="M1008" s="28"/>
      <c r="N1008" s="28"/>
      <c r="O1008" s="28"/>
      <c r="P1008" s="28"/>
      <c r="Q1008" s="28"/>
      <c r="R1008" s="28"/>
      <c r="S1008" s="28"/>
      <c r="T1008" s="28"/>
      <c r="U1008" s="28"/>
    </row>
    <row r="1009" spans="2:21" x14ac:dyDescent="0.25">
      <c r="B1009" s="28"/>
      <c r="C1009" s="70"/>
      <c r="D1009" s="47"/>
      <c r="E1009" s="69"/>
      <c r="F1009" s="71"/>
      <c r="G1009" s="71"/>
      <c r="H1009" s="71"/>
      <c r="I1009" s="28"/>
      <c r="J1009" s="28"/>
      <c r="K1009" s="28"/>
      <c r="L1009" s="28"/>
      <c r="M1009" s="28"/>
      <c r="N1009" s="28"/>
      <c r="O1009" s="28"/>
      <c r="P1009" s="28"/>
      <c r="Q1009" s="28"/>
      <c r="R1009" s="28"/>
      <c r="S1009" s="28"/>
      <c r="T1009" s="28"/>
      <c r="U1009" s="28"/>
    </row>
    <row r="1010" spans="2:21" x14ac:dyDescent="0.25">
      <c r="B1010" s="28"/>
      <c r="C1010" s="70"/>
      <c r="D1010" s="47"/>
      <c r="E1010" s="69"/>
      <c r="F1010" s="71"/>
      <c r="G1010" s="71"/>
      <c r="H1010" s="71"/>
      <c r="I1010" s="28"/>
      <c r="J1010" s="28"/>
      <c r="K1010" s="28"/>
      <c r="L1010" s="28"/>
      <c r="M1010" s="28"/>
      <c r="N1010" s="28"/>
      <c r="O1010" s="28"/>
      <c r="P1010" s="28"/>
      <c r="Q1010" s="28"/>
      <c r="R1010" s="28"/>
      <c r="S1010" s="28"/>
      <c r="T1010" s="28"/>
      <c r="U1010" s="28"/>
    </row>
    <row r="1011" spans="2:21" x14ac:dyDescent="0.25">
      <c r="B1011" s="28"/>
      <c r="C1011" s="70"/>
      <c r="D1011" s="47"/>
      <c r="E1011" s="69"/>
      <c r="F1011" s="71"/>
      <c r="G1011" s="71"/>
      <c r="H1011" s="71"/>
      <c r="I1011" s="28"/>
      <c r="J1011" s="28"/>
      <c r="K1011" s="28"/>
      <c r="L1011" s="28"/>
      <c r="M1011" s="28"/>
      <c r="N1011" s="28"/>
      <c r="O1011" s="28"/>
      <c r="P1011" s="28"/>
      <c r="Q1011" s="28"/>
      <c r="R1011" s="28"/>
      <c r="S1011" s="28"/>
      <c r="T1011" s="28"/>
      <c r="U1011" s="28"/>
    </row>
    <row r="1012" spans="2:21" x14ac:dyDescent="0.25">
      <c r="B1012" s="28"/>
      <c r="C1012" s="70"/>
      <c r="D1012" s="47"/>
      <c r="E1012" s="69"/>
      <c r="F1012" s="71"/>
      <c r="G1012" s="71"/>
      <c r="H1012" s="71"/>
      <c r="I1012" s="28"/>
      <c r="J1012" s="28"/>
      <c r="K1012" s="28"/>
      <c r="L1012" s="28"/>
      <c r="M1012" s="28"/>
      <c r="N1012" s="28"/>
      <c r="O1012" s="28"/>
      <c r="P1012" s="28"/>
      <c r="Q1012" s="28"/>
      <c r="R1012" s="28"/>
      <c r="S1012" s="28"/>
      <c r="T1012" s="28"/>
      <c r="U1012" s="28"/>
    </row>
    <row r="1013" spans="2:21" x14ac:dyDescent="0.25">
      <c r="B1013" s="28"/>
      <c r="C1013" s="70"/>
      <c r="D1013" s="47"/>
      <c r="E1013" s="69"/>
      <c r="F1013" s="71"/>
      <c r="G1013" s="71"/>
      <c r="H1013" s="71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28"/>
      <c r="U1013" s="28"/>
    </row>
    <row r="1014" spans="2:21" x14ac:dyDescent="0.25">
      <c r="B1014" s="28"/>
      <c r="C1014" s="70"/>
      <c r="D1014" s="47"/>
      <c r="E1014" s="69"/>
      <c r="F1014" s="71"/>
      <c r="G1014" s="71"/>
      <c r="H1014" s="71"/>
      <c r="I1014" s="28"/>
      <c r="J1014" s="28"/>
      <c r="K1014" s="28"/>
      <c r="L1014" s="28"/>
      <c r="M1014" s="28"/>
      <c r="N1014" s="28"/>
      <c r="O1014" s="28"/>
      <c r="P1014" s="28"/>
      <c r="Q1014" s="28"/>
      <c r="R1014" s="28"/>
      <c r="S1014" s="28"/>
      <c r="T1014" s="28"/>
      <c r="U1014" s="28"/>
    </row>
    <row r="1015" spans="2:21" x14ac:dyDescent="0.25">
      <c r="B1015" s="28"/>
      <c r="C1015" s="70"/>
      <c r="D1015" s="47"/>
      <c r="E1015" s="69"/>
      <c r="F1015" s="71"/>
      <c r="G1015" s="71"/>
      <c r="H1015" s="71"/>
      <c r="I1015" s="28"/>
      <c r="J1015" s="28"/>
      <c r="K1015" s="28"/>
      <c r="L1015" s="28"/>
      <c r="M1015" s="28"/>
      <c r="N1015" s="28"/>
      <c r="O1015" s="28"/>
      <c r="P1015" s="28"/>
      <c r="Q1015" s="28"/>
      <c r="R1015" s="28"/>
      <c r="S1015" s="28"/>
      <c r="T1015" s="28"/>
      <c r="U1015" s="28"/>
    </row>
    <row r="1016" spans="2:21" x14ac:dyDescent="0.25">
      <c r="B1016" s="28"/>
      <c r="C1016" s="70"/>
      <c r="D1016" s="47"/>
      <c r="E1016" s="69"/>
      <c r="F1016" s="71"/>
      <c r="G1016" s="71"/>
      <c r="H1016" s="71"/>
      <c r="I1016" s="28"/>
      <c r="J1016" s="28"/>
      <c r="K1016" s="28"/>
      <c r="L1016" s="28"/>
      <c r="M1016" s="28"/>
      <c r="N1016" s="28"/>
      <c r="O1016" s="28"/>
      <c r="P1016" s="28"/>
      <c r="Q1016" s="28"/>
      <c r="R1016" s="28"/>
      <c r="S1016" s="28"/>
      <c r="T1016" s="28"/>
      <c r="U1016" s="28"/>
    </row>
    <row r="1017" spans="2:21" x14ac:dyDescent="0.25">
      <c r="B1017" s="28"/>
      <c r="C1017" s="70"/>
      <c r="D1017" s="47"/>
      <c r="E1017" s="69"/>
      <c r="F1017" s="71"/>
      <c r="G1017" s="71"/>
      <c r="H1017" s="71"/>
      <c r="I1017" s="28"/>
      <c r="J1017" s="28"/>
      <c r="K1017" s="28"/>
      <c r="L1017" s="28"/>
      <c r="M1017" s="28"/>
      <c r="N1017" s="28"/>
      <c r="O1017" s="28"/>
      <c r="P1017" s="28"/>
      <c r="Q1017" s="28"/>
      <c r="R1017" s="28"/>
      <c r="S1017" s="28"/>
      <c r="T1017" s="28"/>
      <c r="U1017" s="28"/>
    </row>
    <row r="1018" spans="2:21" x14ac:dyDescent="0.25">
      <c r="B1018" s="28"/>
      <c r="C1018" s="70"/>
      <c r="D1018" s="47"/>
      <c r="E1018" s="69"/>
      <c r="F1018" s="71"/>
      <c r="G1018" s="71"/>
      <c r="H1018" s="71"/>
      <c r="I1018" s="28"/>
      <c r="J1018" s="28"/>
      <c r="K1018" s="28"/>
      <c r="L1018" s="28"/>
      <c r="M1018" s="28"/>
      <c r="N1018" s="28"/>
      <c r="O1018" s="28"/>
      <c r="P1018" s="28"/>
      <c r="Q1018" s="28"/>
      <c r="R1018" s="28"/>
      <c r="S1018" s="28"/>
      <c r="T1018" s="28"/>
      <c r="U1018" s="28"/>
    </row>
    <row r="1019" spans="2:21" x14ac:dyDescent="0.25">
      <c r="B1019" s="28"/>
      <c r="C1019" s="70"/>
      <c r="D1019" s="47"/>
      <c r="E1019" s="69"/>
      <c r="F1019" s="71"/>
      <c r="G1019" s="71"/>
      <c r="H1019" s="71"/>
      <c r="I1019" s="28"/>
      <c r="J1019" s="28"/>
      <c r="K1019" s="28"/>
      <c r="L1019" s="28"/>
      <c r="M1019" s="28"/>
      <c r="N1019" s="28"/>
      <c r="O1019" s="28"/>
      <c r="P1019" s="28"/>
      <c r="Q1019" s="28"/>
      <c r="R1019" s="28"/>
      <c r="S1019" s="28"/>
      <c r="T1019" s="28"/>
      <c r="U1019" s="28"/>
    </row>
    <row r="1020" spans="2:21" x14ac:dyDescent="0.25">
      <c r="B1020" s="28"/>
      <c r="C1020" s="70"/>
      <c r="D1020" s="47"/>
      <c r="E1020" s="69"/>
      <c r="F1020" s="71"/>
      <c r="G1020" s="71"/>
      <c r="H1020" s="71"/>
      <c r="I1020" s="28"/>
      <c r="J1020" s="28"/>
      <c r="K1020" s="28"/>
      <c r="L1020" s="28"/>
      <c r="M1020" s="28"/>
      <c r="N1020" s="28"/>
      <c r="O1020" s="28"/>
      <c r="P1020" s="28"/>
      <c r="Q1020" s="28"/>
      <c r="R1020" s="28"/>
      <c r="S1020" s="28"/>
      <c r="T1020" s="28"/>
      <c r="U1020" s="28"/>
    </row>
    <row r="1021" spans="2:21" x14ac:dyDescent="0.25">
      <c r="B1021" s="28"/>
      <c r="C1021" s="70"/>
      <c r="D1021" s="47"/>
      <c r="E1021" s="69"/>
      <c r="F1021" s="71"/>
      <c r="G1021" s="71"/>
      <c r="H1021" s="71"/>
      <c r="I1021" s="28"/>
      <c r="J1021" s="28"/>
      <c r="K1021" s="28"/>
      <c r="L1021" s="28"/>
      <c r="M1021" s="28"/>
      <c r="N1021" s="28"/>
      <c r="O1021" s="28"/>
      <c r="P1021" s="28"/>
      <c r="Q1021" s="28"/>
      <c r="R1021" s="28"/>
      <c r="S1021" s="28"/>
      <c r="T1021" s="28"/>
      <c r="U1021" s="28"/>
    </row>
    <row r="1022" spans="2:21" x14ac:dyDescent="0.25">
      <c r="B1022" s="28"/>
      <c r="C1022" s="70"/>
      <c r="D1022" s="47"/>
      <c r="E1022" s="69"/>
      <c r="F1022" s="71"/>
      <c r="G1022" s="71"/>
      <c r="H1022" s="71"/>
      <c r="I1022" s="28"/>
      <c r="J1022" s="28"/>
      <c r="K1022" s="28"/>
      <c r="L1022" s="28"/>
      <c r="M1022" s="28"/>
      <c r="N1022" s="28"/>
      <c r="O1022" s="28"/>
      <c r="P1022" s="28"/>
      <c r="Q1022" s="28"/>
      <c r="R1022" s="28"/>
      <c r="S1022" s="28"/>
      <c r="T1022" s="28"/>
      <c r="U1022" s="28"/>
    </row>
    <row r="1023" spans="2:21" x14ac:dyDescent="0.25">
      <c r="B1023" s="28"/>
      <c r="C1023" s="70"/>
      <c r="D1023" s="47"/>
      <c r="E1023" s="69"/>
      <c r="F1023" s="71"/>
      <c r="G1023" s="71"/>
      <c r="H1023" s="71"/>
      <c r="I1023" s="28"/>
      <c r="J1023" s="28"/>
      <c r="K1023" s="28"/>
      <c r="L1023" s="28"/>
      <c r="M1023" s="28"/>
      <c r="N1023" s="28"/>
      <c r="O1023" s="28"/>
      <c r="P1023" s="28"/>
      <c r="Q1023" s="28"/>
      <c r="R1023" s="28"/>
      <c r="S1023" s="28"/>
      <c r="T1023" s="28"/>
      <c r="U1023" s="28"/>
    </row>
    <row r="1024" spans="2:21" x14ac:dyDescent="0.25">
      <c r="B1024" s="28"/>
      <c r="C1024" s="70"/>
      <c r="D1024" s="47"/>
      <c r="E1024" s="69"/>
      <c r="F1024" s="71"/>
      <c r="G1024" s="71"/>
      <c r="H1024" s="71"/>
      <c r="I1024" s="28"/>
      <c r="J1024" s="28"/>
      <c r="K1024" s="28"/>
      <c r="L1024" s="28"/>
      <c r="M1024" s="28"/>
      <c r="N1024" s="28"/>
      <c r="O1024" s="28"/>
      <c r="P1024" s="28"/>
      <c r="Q1024" s="28"/>
      <c r="R1024" s="28"/>
      <c r="S1024" s="28"/>
      <c r="T1024" s="28"/>
      <c r="U1024" s="28"/>
    </row>
    <row r="1025" spans="2:21" x14ac:dyDescent="0.25">
      <c r="B1025" s="28"/>
      <c r="C1025" s="70"/>
      <c r="D1025" s="47"/>
      <c r="E1025" s="69"/>
      <c r="F1025" s="71"/>
      <c r="G1025" s="71"/>
      <c r="H1025" s="71"/>
      <c r="I1025" s="28"/>
      <c r="J1025" s="28"/>
      <c r="K1025" s="28"/>
      <c r="L1025" s="28"/>
      <c r="M1025" s="28"/>
      <c r="N1025" s="28"/>
      <c r="O1025" s="28"/>
      <c r="P1025" s="28"/>
      <c r="Q1025" s="28"/>
      <c r="R1025" s="28"/>
      <c r="S1025" s="28"/>
      <c r="T1025" s="28"/>
      <c r="U1025" s="28"/>
    </row>
    <row r="1026" spans="2:21" x14ac:dyDescent="0.25">
      <c r="B1026" s="28"/>
      <c r="C1026" s="70"/>
      <c r="D1026" s="47"/>
      <c r="E1026" s="69"/>
      <c r="F1026" s="71"/>
      <c r="G1026" s="71"/>
      <c r="H1026" s="71"/>
      <c r="I1026" s="28"/>
      <c r="J1026" s="28"/>
      <c r="K1026" s="28"/>
      <c r="L1026" s="28"/>
      <c r="M1026" s="28"/>
      <c r="N1026" s="28"/>
      <c r="O1026" s="28"/>
      <c r="P1026" s="28"/>
      <c r="Q1026" s="28"/>
      <c r="R1026" s="28"/>
      <c r="S1026" s="28"/>
      <c r="T1026" s="28"/>
      <c r="U1026" s="28"/>
    </row>
    <row r="1027" spans="2:21" x14ac:dyDescent="0.25">
      <c r="B1027" s="28"/>
      <c r="C1027" s="70"/>
      <c r="D1027" s="47"/>
      <c r="E1027" s="69"/>
      <c r="F1027" s="71"/>
      <c r="G1027" s="71"/>
      <c r="H1027" s="71"/>
      <c r="I1027" s="28"/>
      <c r="J1027" s="28"/>
      <c r="K1027" s="28"/>
      <c r="L1027" s="28"/>
      <c r="M1027" s="28"/>
      <c r="N1027" s="28"/>
      <c r="O1027" s="28"/>
      <c r="P1027" s="28"/>
      <c r="Q1027" s="28"/>
      <c r="R1027" s="28"/>
      <c r="S1027" s="28"/>
      <c r="T1027" s="28"/>
      <c r="U1027" s="28"/>
    </row>
    <row r="1028" spans="2:21" x14ac:dyDescent="0.25">
      <c r="B1028" s="28"/>
      <c r="C1028" s="70"/>
      <c r="D1028" s="47"/>
      <c r="E1028" s="69"/>
      <c r="F1028" s="71"/>
      <c r="G1028" s="71"/>
      <c r="H1028" s="71"/>
      <c r="I1028" s="28"/>
      <c r="J1028" s="28"/>
      <c r="K1028" s="28"/>
      <c r="L1028" s="28"/>
      <c r="M1028" s="28"/>
      <c r="N1028" s="28"/>
      <c r="O1028" s="28"/>
      <c r="P1028" s="28"/>
      <c r="Q1028" s="28"/>
      <c r="R1028" s="28"/>
      <c r="S1028" s="28"/>
      <c r="T1028" s="28"/>
      <c r="U1028" s="28"/>
    </row>
    <row r="1029" spans="2:21" x14ac:dyDescent="0.25">
      <c r="B1029" s="28"/>
      <c r="C1029" s="70"/>
      <c r="D1029" s="47"/>
      <c r="E1029" s="69"/>
      <c r="F1029" s="71"/>
      <c r="G1029" s="71"/>
      <c r="H1029" s="71"/>
      <c r="I1029" s="28"/>
      <c r="J1029" s="28"/>
      <c r="K1029" s="28"/>
      <c r="L1029" s="28"/>
      <c r="M1029" s="28"/>
      <c r="N1029" s="28"/>
      <c r="O1029" s="28"/>
      <c r="P1029" s="28"/>
      <c r="Q1029" s="28"/>
      <c r="R1029" s="28"/>
      <c r="S1029" s="28"/>
      <c r="T1029" s="28"/>
      <c r="U1029" s="28"/>
    </row>
    <row r="1030" spans="2:21" x14ac:dyDescent="0.25">
      <c r="B1030" s="28"/>
      <c r="C1030" s="70"/>
      <c r="D1030" s="47"/>
      <c r="E1030" s="69"/>
      <c r="F1030" s="71"/>
      <c r="G1030" s="71"/>
      <c r="H1030" s="71"/>
      <c r="I1030" s="28"/>
      <c r="J1030" s="28"/>
      <c r="K1030" s="28"/>
      <c r="L1030" s="28"/>
      <c r="M1030" s="28"/>
      <c r="N1030" s="28"/>
      <c r="O1030" s="28"/>
      <c r="P1030" s="28"/>
      <c r="Q1030" s="28"/>
      <c r="R1030" s="28"/>
      <c r="S1030" s="28"/>
      <c r="T1030" s="28"/>
      <c r="U1030" s="28"/>
    </row>
    <row r="1031" spans="2:21" x14ac:dyDescent="0.25">
      <c r="B1031" s="28"/>
      <c r="C1031" s="70"/>
      <c r="D1031" s="47"/>
      <c r="E1031" s="69"/>
      <c r="F1031" s="71"/>
      <c r="G1031" s="71"/>
      <c r="H1031" s="71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28"/>
      <c r="U1031" s="28"/>
    </row>
    <row r="1032" spans="2:21" x14ac:dyDescent="0.25">
      <c r="B1032" s="28"/>
      <c r="C1032" s="70"/>
      <c r="D1032" s="47"/>
      <c r="E1032" s="69"/>
      <c r="F1032" s="71"/>
      <c r="G1032" s="71"/>
      <c r="H1032" s="71"/>
      <c r="I1032" s="28"/>
      <c r="J1032" s="28"/>
      <c r="K1032" s="28"/>
      <c r="L1032" s="28"/>
      <c r="M1032" s="28"/>
      <c r="N1032" s="28"/>
      <c r="O1032" s="28"/>
      <c r="P1032" s="28"/>
      <c r="Q1032" s="28"/>
      <c r="R1032" s="28"/>
      <c r="S1032" s="28"/>
      <c r="T1032" s="28"/>
      <c r="U1032" s="28"/>
    </row>
    <row r="1033" spans="2:21" x14ac:dyDescent="0.25">
      <c r="B1033" s="28"/>
      <c r="C1033" s="70"/>
      <c r="D1033" s="47"/>
      <c r="E1033" s="69"/>
      <c r="F1033" s="71"/>
      <c r="G1033" s="71"/>
      <c r="H1033" s="71"/>
      <c r="I1033" s="28"/>
      <c r="J1033" s="28"/>
      <c r="K1033" s="28"/>
      <c r="L1033" s="28"/>
      <c r="M1033" s="28"/>
      <c r="N1033" s="28"/>
      <c r="O1033" s="28"/>
      <c r="P1033" s="28"/>
      <c r="Q1033" s="28"/>
      <c r="R1033" s="28"/>
      <c r="S1033" s="28"/>
      <c r="T1033" s="28"/>
      <c r="U1033" s="28"/>
    </row>
    <row r="1034" spans="2:21" x14ac:dyDescent="0.25">
      <c r="B1034" s="28"/>
      <c r="C1034" s="70"/>
      <c r="D1034" s="47"/>
      <c r="E1034" s="69"/>
      <c r="F1034" s="71"/>
      <c r="G1034" s="71"/>
      <c r="H1034" s="71"/>
      <c r="I1034" s="28"/>
      <c r="J1034" s="28"/>
      <c r="K1034" s="28"/>
      <c r="L1034" s="28"/>
      <c r="M1034" s="28"/>
      <c r="N1034" s="28"/>
      <c r="O1034" s="28"/>
      <c r="P1034" s="28"/>
      <c r="Q1034" s="28"/>
      <c r="R1034" s="28"/>
      <c r="S1034" s="28"/>
      <c r="T1034" s="28"/>
      <c r="U1034" s="28"/>
    </row>
    <row r="1035" spans="2:21" x14ac:dyDescent="0.25">
      <c r="B1035" s="28"/>
      <c r="C1035" s="70"/>
      <c r="D1035" s="47"/>
      <c r="E1035" s="69"/>
      <c r="F1035" s="71"/>
      <c r="G1035" s="71"/>
      <c r="H1035" s="71"/>
      <c r="I1035" s="28"/>
      <c r="J1035" s="28"/>
      <c r="K1035" s="28"/>
      <c r="L1035" s="28"/>
      <c r="M1035" s="28"/>
      <c r="N1035" s="28"/>
      <c r="O1035" s="28"/>
      <c r="P1035" s="28"/>
      <c r="Q1035" s="28"/>
      <c r="R1035" s="28"/>
      <c r="S1035" s="28"/>
      <c r="T1035" s="28"/>
      <c r="U1035" s="28"/>
    </row>
    <row r="1036" spans="2:21" x14ac:dyDescent="0.25">
      <c r="B1036" s="28"/>
      <c r="C1036" s="70"/>
      <c r="D1036" s="47"/>
      <c r="E1036" s="69"/>
      <c r="F1036" s="71"/>
      <c r="G1036" s="71"/>
      <c r="H1036" s="71"/>
      <c r="I1036" s="28"/>
      <c r="J1036" s="28"/>
      <c r="K1036" s="28"/>
      <c r="L1036" s="28"/>
      <c r="M1036" s="28"/>
      <c r="N1036" s="28"/>
      <c r="O1036" s="28"/>
      <c r="P1036" s="28"/>
      <c r="Q1036" s="28"/>
      <c r="R1036" s="28"/>
      <c r="S1036" s="28"/>
      <c r="T1036" s="28"/>
      <c r="U1036" s="28"/>
    </row>
    <row r="1037" spans="2:21" x14ac:dyDescent="0.25">
      <c r="B1037" s="28"/>
      <c r="C1037" s="70"/>
      <c r="D1037" s="47"/>
      <c r="E1037" s="69"/>
      <c r="F1037" s="71"/>
      <c r="G1037" s="71"/>
      <c r="H1037" s="71"/>
      <c r="I1037" s="28"/>
      <c r="J1037" s="28"/>
      <c r="K1037" s="28"/>
      <c r="L1037" s="28"/>
      <c r="M1037" s="28"/>
      <c r="N1037" s="28"/>
      <c r="O1037" s="28"/>
      <c r="P1037" s="28"/>
      <c r="Q1037" s="28"/>
      <c r="R1037" s="28"/>
      <c r="S1037" s="28"/>
      <c r="T1037" s="28"/>
      <c r="U1037" s="28"/>
    </row>
    <row r="1038" spans="2:21" x14ac:dyDescent="0.25">
      <c r="B1038" s="28"/>
      <c r="C1038" s="70"/>
      <c r="D1038" s="47"/>
      <c r="E1038" s="69"/>
      <c r="F1038" s="71"/>
      <c r="G1038" s="71"/>
      <c r="H1038" s="71"/>
      <c r="I1038" s="28"/>
      <c r="J1038" s="28"/>
      <c r="K1038" s="28"/>
      <c r="L1038" s="28"/>
      <c r="M1038" s="28"/>
      <c r="N1038" s="28"/>
      <c r="O1038" s="28"/>
      <c r="P1038" s="28"/>
      <c r="Q1038" s="28"/>
      <c r="R1038" s="28"/>
      <c r="S1038" s="28"/>
      <c r="T1038" s="28"/>
      <c r="U1038" s="28"/>
    </row>
    <row r="1039" spans="2:21" x14ac:dyDescent="0.25">
      <c r="B1039" s="28"/>
      <c r="C1039" s="70"/>
      <c r="D1039" s="47"/>
      <c r="E1039" s="69"/>
      <c r="F1039" s="71"/>
      <c r="G1039" s="71"/>
      <c r="H1039" s="71"/>
      <c r="I1039" s="28"/>
      <c r="J1039" s="28"/>
      <c r="K1039" s="28"/>
      <c r="L1039" s="28"/>
      <c r="M1039" s="28"/>
      <c r="N1039" s="28"/>
      <c r="O1039" s="28"/>
      <c r="P1039" s="28"/>
      <c r="Q1039" s="28"/>
      <c r="R1039" s="28"/>
      <c r="S1039" s="28"/>
      <c r="T1039" s="28"/>
      <c r="U1039" s="28"/>
    </row>
    <row r="1040" spans="2:21" x14ac:dyDescent="0.25">
      <c r="B1040" s="28"/>
      <c r="C1040" s="70"/>
      <c r="D1040" s="47"/>
      <c r="E1040" s="69"/>
      <c r="F1040" s="71"/>
      <c r="G1040" s="71"/>
      <c r="H1040" s="71"/>
      <c r="I1040" s="28"/>
      <c r="J1040" s="28"/>
      <c r="K1040" s="28"/>
      <c r="L1040" s="28"/>
      <c r="M1040" s="28"/>
      <c r="N1040" s="28"/>
      <c r="O1040" s="28"/>
      <c r="P1040" s="28"/>
      <c r="Q1040" s="28"/>
      <c r="R1040" s="28"/>
      <c r="S1040" s="28"/>
      <c r="T1040" s="28"/>
      <c r="U1040" s="28"/>
    </row>
    <row r="1041" spans="2:21" x14ac:dyDescent="0.25">
      <c r="B1041" s="28"/>
      <c r="C1041" s="70"/>
      <c r="D1041" s="47"/>
      <c r="E1041" s="69"/>
      <c r="F1041" s="71"/>
      <c r="G1041" s="71"/>
      <c r="H1041" s="71"/>
      <c r="I1041" s="28"/>
      <c r="J1041" s="28"/>
      <c r="K1041" s="28"/>
      <c r="L1041" s="28"/>
      <c r="M1041" s="28"/>
      <c r="N1041" s="28"/>
      <c r="O1041" s="28"/>
      <c r="P1041" s="28"/>
      <c r="Q1041" s="28"/>
      <c r="R1041" s="28"/>
      <c r="S1041" s="28"/>
      <c r="T1041" s="28"/>
      <c r="U1041" s="28"/>
    </row>
    <row r="1042" spans="2:21" x14ac:dyDescent="0.25">
      <c r="B1042" s="28"/>
      <c r="C1042" s="70"/>
      <c r="D1042" s="47"/>
      <c r="E1042" s="69"/>
      <c r="F1042" s="71"/>
      <c r="G1042" s="71"/>
      <c r="H1042" s="71"/>
      <c r="I1042" s="28"/>
      <c r="J1042" s="28"/>
      <c r="K1042" s="28"/>
      <c r="L1042" s="28"/>
      <c r="M1042" s="28"/>
      <c r="N1042" s="28"/>
      <c r="O1042" s="28"/>
      <c r="P1042" s="28"/>
      <c r="Q1042" s="28"/>
      <c r="R1042" s="28"/>
      <c r="S1042" s="28"/>
      <c r="T1042" s="28"/>
      <c r="U1042" s="28"/>
    </row>
    <row r="1043" spans="2:21" x14ac:dyDescent="0.25">
      <c r="B1043" s="28"/>
      <c r="C1043" s="70"/>
      <c r="D1043" s="47"/>
      <c r="E1043" s="69"/>
      <c r="F1043" s="71"/>
      <c r="G1043" s="71"/>
      <c r="H1043" s="71"/>
      <c r="I1043" s="28"/>
      <c r="J1043" s="28"/>
      <c r="K1043" s="28"/>
      <c r="L1043" s="28"/>
      <c r="M1043" s="28"/>
      <c r="N1043" s="28"/>
      <c r="O1043" s="28"/>
      <c r="P1043" s="28"/>
      <c r="Q1043" s="28"/>
      <c r="R1043" s="28"/>
      <c r="S1043" s="28"/>
      <c r="T1043" s="28"/>
      <c r="U1043" s="28"/>
    </row>
    <row r="1044" spans="2:21" x14ac:dyDescent="0.25">
      <c r="B1044" s="28"/>
      <c r="C1044" s="70"/>
      <c r="D1044" s="47"/>
      <c r="E1044" s="69"/>
      <c r="F1044" s="71"/>
      <c r="G1044" s="71"/>
      <c r="H1044" s="71"/>
      <c r="I1044" s="28"/>
      <c r="J1044" s="28"/>
      <c r="K1044" s="28"/>
      <c r="L1044" s="28"/>
      <c r="M1044" s="28"/>
      <c r="N1044" s="28"/>
      <c r="O1044" s="28"/>
      <c r="P1044" s="28"/>
      <c r="Q1044" s="28"/>
      <c r="R1044" s="28"/>
      <c r="S1044" s="28"/>
      <c r="T1044" s="28"/>
      <c r="U1044" s="28"/>
    </row>
    <row r="1045" spans="2:21" x14ac:dyDescent="0.25">
      <c r="B1045" s="28"/>
      <c r="C1045" s="70"/>
      <c r="D1045" s="47"/>
      <c r="E1045" s="69"/>
      <c r="F1045" s="71"/>
      <c r="G1045" s="71"/>
      <c r="H1045" s="71"/>
      <c r="I1045" s="28"/>
      <c r="J1045" s="28"/>
      <c r="K1045" s="28"/>
      <c r="L1045" s="28"/>
      <c r="M1045" s="28"/>
      <c r="N1045" s="28"/>
      <c r="O1045" s="28"/>
      <c r="P1045" s="28"/>
      <c r="Q1045" s="28"/>
      <c r="R1045" s="28"/>
      <c r="S1045" s="28"/>
      <c r="T1045" s="28"/>
      <c r="U1045" s="28"/>
    </row>
    <row r="1046" spans="2:21" x14ac:dyDescent="0.25">
      <c r="B1046" s="28"/>
      <c r="C1046" s="70"/>
      <c r="D1046" s="47"/>
      <c r="E1046" s="69"/>
      <c r="F1046" s="71"/>
      <c r="G1046" s="71"/>
      <c r="H1046" s="71"/>
      <c r="I1046" s="28"/>
      <c r="J1046" s="28"/>
      <c r="K1046" s="28"/>
      <c r="L1046" s="28"/>
      <c r="M1046" s="28"/>
      <c r="N1046" s="28"/>
      <c r="O1046" s="28"/>
      <c r="P1046" s="28"/>
      <c r="Q1046" s="28"/>
      <c r="R1046" s="28"/>
      <c r="S1046" s="28"/>
      <c r="T1046" s="28"/>
      <c r="U1046" s="28"/>
    </row>
    <row r="1047" spans="2:21" x14ac:dyDescent="0.25">
      <c r="B1047" s="28"/>
      <c r="C1047" s="70"/>
      <c r="D1047" s="47"/>
      <c r="E1047" s="69"/>
      <c r="F1047" s="71"/>
      <c r="G1047" s="71"/>
      <c r="H1047" s="71"/>
      <c r="I1047" s="28"/>
      <c r="J1047" s="28"/>
      <c r="K1047" s="28"/>
      <c r="L1047" s="28"/>
      <c r="M1047" s="28"/>
      <c r="N1047" s="28"/>
      <c r="O1047" s="28"/>
      <c r="P1047" s="28"/>
      <c r="Q1047" s="28"/>
      <c r="R1047" s="28"/>
      <c r="S1047" s="28"/>
      <c r="T1047" s="28"/>
      <c r="U1047" s="28"/>
    </row>
    <row r="1048" spans="2:21" x14ac:dyDescent="0.25">
      <c r="B1048" s="28"/>
      <c r="C1048" s="70"/>
      <c r="D1048" s="47"/>
      <c r="E1048" s="69"/>
      <c r="F1048" s="71"/>
      <c r="G1048" s="71"/>
      <c r="H1048" s="71"/>
      <c r="I1048" s="28"/>
      <c r="J1048" s="28"/>
      <c r="K1048" s="28"/>
      <c r="L1048" s="28"/>
      <c r="M1048" s="28"/>
      <c r="N1048" s="28"/>
      <c r="O1048" s="28"/>
      <c r="P1048" s="28"/>
      <c r="Q1048" s="28"/>
      <c r="R1048" s="28"/>
      <c r="S1048" s="28"/>
      <c r="T1048" s="28"/>
      <c r="U1048" s="28"/>
    </row>
    <row r="1049" spans="2:21" x14ac:dyDescent="0.25">
      <c r="B1049" s="28"/>
      <c r="C1049" s="70"/>
      <c r="D1049" s="47"/>
      <c r="E1049" s="69"/>
      <c r="F1049" s="71"/>
      <c r="G1049" s="71"/>
      <c r="H1049" s="71"/>
      <c r="I1049" s="28"/>
      <c r="J1049" s="28"/>
      <c r="K1049" s="28"/>
      <c r="L1049" s="28"/>
      <c r="M1049" s="28"/>
      <c r="N1049" s="28"/>
      <c r="O1049" s="28"/>
      <c r="P1049" s="28"/>
      <c r="Q1049" s="28"/>
      <c r="R1049" s="28"/>
      <c r="S1049" s="28"/>
      <c r="T1049" s="28"/>
      <c r="U1049" s="28"/>
    </row>
    <row r="1050" spans="2:21" x14ac:dyDescent="0.25">
      <c r="B1050" s="28"/>
      <c r="C1050" s="70"/>
      <c r="D1050" s="47"/>
      <c r="E1050" s="69"/>
      <c r="F1050" s="71"/>
      <c r="G1050" s="71"/>
      <c r="H1050" s="71"/>
      <c r="I1050" s="28"/>
      <c r="J1050" s="28"/>
      <c r="K1050" s="28"/>
      <c r="L1050" s="28"/>
      <c r="M1050" s="28"/>
      <c r="N1050" s="28"/>
      <c r="O1050" s="28"/>
      <c r="P1050" s="28"/>
      <c r="Q1050" s="28"/>
      <c r="R1050" s="28"/>
      <c r="S1050" s="28"/>
      <c r="T1050" s="28"/>
      <c r="U1050" s="28"/>
    </row>
    <row r="1051" spans="2:21" x14ac:dyDescent="0.25">
      <c r="B1051" s="28"/>
      <c r="C1051" s="70"/>
      <c r="D1051" s="47"/>
      <c r="E1051" s="69"/>
      <c r="F1051" s="71"/>
      <c r="G1051" s="71"/>
      <c r="H1051" s="71"/>
      <c r="I1051" s="28"/>
      <c r="J1051" s="28"/>
      <c r="K1051" s="28"/>
      <c r="L1051" s="28"/>
      <c r="M1051" s="28"/>
      <c r="N1051" s="28"/>
      <c r="O1051" s="28"/>
      <c r="P1051" s="28"/>
      <c r="Q1051" s="28"/>
      <c r="R1051" s="28"/>
      <c r="S1051" s="28"/>
      <c r="T1051" s="28"/>
      <c r="U1051" s="28"/>
    </row>
    <row r="1052" spans="2:21" x14ac:dyDescent="0.25">
      <c r="B1052" s="28"/>
      <c r="C1052" s="70"/>
      <c r="D1052" s="47"/>
      <c r="E1052" s="69"/>
      <c r="F1052" s="71"/>
      <c r="G1052" s="71"/>
      <c r="H1052" s="71"/>
      <c r="I1052" s="28"/>
      <c r="J1052" s="28"/>
      <c r="K1052" s="28"/>
      <c r="L1052" s="28"/>
      <c r="M1052" s="28"/>
      <c r="N1052" s="28"/>
      <c r="O1052" s="28"/>
      <c r="P1052" s="28"/>
      <c r="Q1052" s="28"/>
      <c r="R1052" s="28"/>
      <c r="S1052" s="28"/>
      <c r="T1052" s="28"/>
      <c r="U1052" s="28"/>
    </row>
    <row r="1053" spans="2:21" x14ac:dyDescent="0.25">
      <c r="B1053" s="28"/>
      <c r="C1053" s="70"/>
      <c r="D1053" s="47"/>
      <c r="E1053" s="69"/>
      <c r="F1053" s="71"/>
      <c r="G1053" s="71"/>
      <c r="H1053" s="71"/>
      <c r="I1053" s="28"/>
      <c r="J1053" s="28"/>
      <c r="K1053" s="28"/>
      <c r="L1053" s="28"/>
      <c r="M1053" s="28"/>
      <c r="N1053" s="28"/>
      <c r="O1053" s="28"/>
      <c r="P1053" s="28"/>
      <c r="Q1053" s="28"/>
      <c r="R1053" s="28"/>
      <c r="S1053" s="28"/>
      <c r="T1053" s="28"/>
      <c r="U1053" s="28"/>
    </row>
    <row r="1054" spans="2:21" x14ac:dyDescent="0.25">
      <c r="B1054" s="28"/>
      <c r="C1054" s="70"/>
      <c r="D1054" s="47"/>
      <c r="E1054" s="69"/>
      <c r="F1054" s="71"/>
      <c r="G1054" s="71"/>
      <c r="H1054" s="71"/>
      <c r="I1054" s="28"/>
      <c r="J1054" s="28"/>
      <c r="K1054" s="28"/>
      <c r="L1054" s="28"/>
      <c r="M1054" s="28"/>
      <c r="N1054" s="28"/>
      <c r="O1054" s="28"/>
      <c r="P1054" s="28"/>
      <c r="Q1054" s="28"/>
      <c r="R1054" s="28"/>
      <c r="S1054" s="28"/>
      <c r="T1054" s="28"/>
      <c r="U1054" s="28"/>
    </row>
    <row r="1055" spans="2:21" x14ac:dyDescent="0.25">
      <c r="B1055" s="28"/>
      <c r="C1055" s="70"/>
      <c r="D1055" s="47"/>
      <c r="E1055" s="69"/>
      <c r="F1055" s="71"/>
      <c r="G1055" s="71"/>
      <c r="H1055" s="71"/>
      <c r="I1055" s="28"/>
      <c r="J1055" s="28"/>
      <c r="K1055" s="28"/>
      <c r="L1055" s="28"/>
      <c r="M1055" s="28"/>
      <c r="N1055" s="28"/>
      <c r="O1055" s="28"/>
      <c r="P1055" s="28"/>
      <c r="Q1055" s="28"/>
      <c r="R1055" s="28"/>
      <c r="S1055" s="28"/>
      <c r="T1055" s="28"/>
      <c r="U1055" s="28"/>
    </row>
    <row r="1056" spans="2:21" x14ac:dyDescent="0.25">
      <c r="B1056" s="28"/>
      <c r="C1056" s="70"/>
      <c r="D1056" s="47"/>
      <c r="E1056" s="69"/>
      <c r="F1056" s="71"/>
      <c r="G1056" s="71"/>
      <c r="H1056" s="71"/>
      <c r="I1056" s="28"/>
      <c r="J1056" s="28"/>
      <c r="K1056" s="28"/>
      <c r="L1056" s="28"/>
      <c r="M1056" s="28"/>
      <c r="N1056" s="28"/>
      <c r="O1056" s="28"/>
      <c r="P1056" s="28"/>
      <c r="Q1056" s="28"/>
      <c r="R1056" s="28"/>
      <c r="S1056" s="28"/>
      <c r="T1056" s="28"/>
      <c r="U1056" s="28"/>
    </row>
    <row r="1057" spans="2:21" x14ac:dyDescent="0.25">
      <c r="B1057" s="28"/>
      <c r="C1057" s="70"/>
      <c r="D1057" s="47"/>
      <c r="E1057" s="69"/>
      <c r="F1057" s="71"/>
      <c r="G1057" s="71"/>
      <c r="H1057" s="71"/>
      <c r="I1057" s="28"/>
      <c r="J1057" s="28"/>
      <c r="K1057" s="28"/>
      <c r="L1057" s="28"/>
      <c r="M1057" s="28"/>
      <c r="N1057" s="28"/>
      <c r="O1057" s="28"/>
      <c r="P1057" s="28"/>
      <c r="Q1057" s="28"/>
      <c r="R1057" s="28"/>
      <c r="S1057" s="28"/>
      <c r="T1057" s="28"/>
      <c r="U1057" s="28"/>
    </row>
    <row r="1058" spans="2:21" x14ac:dyDescent="0.25">
      <c r="B1058" s="28"/>
      <c r="C1058" s="70"/>
      <c r="D1058" s="47"/>
      <c r="E1058" s="69"/>
      <c r="F1058" s="71"/>
      <c r="G1058" s="71"/>
      <c r="H1058" s="71"/>
      <c r="I1058" s="28"/>
      <c r="J1058" s="28"/>
      <c r="K1058" s="28"/>
      <c r="L1058" s="28"/>
      <c r="M1058" s="28"/>
      <c r="N1058" s="28"/>
      <c r="O1058" s="28"/>
      <c r="P1058" s="28"/>
      <c r="Q1058" s="28"/>
      <c r="R1058" s="28"/>
      <c r="S1058" s="28"/>
      <c r="T1058" s="28"/>
      <c r="U1058" s="28"/>
    </row>
    <row r="1059" spans="2:21" x14ac:dyDescent="0.25">
      <c r="B1059" s="28"/>
      <c r="C1059" s="70"/>
      <c r="D1059" s="47"/>
      <c r="E1059" s="69"/>
      <c r="F1059" s="71"/>
      <c r="G1059" s="71"/>
      <c r="H1059" s="71"/>
      <c r="I1059" s="28"/>
      <c r="J1059" s="28"/>
      <c r="K1059" s="28"/>
      <c r="L1059" s="28"/>
      <c r="M1059" s="28"/>
      <c r="N1059" s="28"/>
      <c r="O1059" s="28"/>
      <c r="P1059" s="28"/>
      <c r="Q1059" s="28"/>
      <c r="R1059" s="28"/>
      <c r="S1059" s="28"/>
      <c r="T1059" s="28"/>
      <c r="U1059" s="28"/>
    </row>
    <row r="1060" spans="2:21" x14ac:dyDescent="0.25">
      <c r="B1060" s="28"/>
      <c r="C1060" s="70"/>
      <c r="D1060" s="47"/>
      <c r="E1060" s="69"/>
      <c r="F1060" s="71"/>
      <c r="G1060" s="71"/>
      <c r="H1060" s="71"/>
      <c r="I1060" s="28"/>
      <c r="J1060" s="28"/>
      <c r="K1060" s="28"/>
      <c r="L1060" s="28"/>
      <c r="M1060" s="28"/>
      <c r="N1060" s="28"/>
      <c r="O1060" s="28"/>
      <c r="P1060" s="28"/>
      <c r="Q1060" s="28"/>
      <c r="R1060" s="28"/>
      <c r="S1060" s="28"/>
      <c r="T1060" s="28"/>
      <c r="U1060" s="28"/>
    </row>
    <row r="1061" spans="2:21" x14ac:dyDescent="0.25">
      <c r="B1061" s="28"/>
      <c r="C1061" s="70"/>
      <c r="D1061" s="47"/>
      <c r="E1061" s="69"/>
      <c r="F1061" s="71"/>
      <c r="G1061" s="71"/>
      <c r="H1061" s="71"/>
      <c r="I1061" s="28"/>
      <c r="J1061" s="28"/>
      <c r="K1061" s="28"/>
      <c r="L1061" s="28"/>
      <c r="M1061" s="28"/>
      <c r="N1061" s="28"/>
      <c r="O1061" s="28"/>
      <c r="P1061" s="28"/>
      <c r="Q1061" s="28"/>
      <c r="R1061" s="28"/>
      <c r="S1061" s="28"/>
      <c r="T1061" s="28"/>
      <c r="U1061" s="28"/>
    </row>
    <row r="1062" spans="2:21" x14ac:dyDescent="0.25">
      <c r="B1062" s="28"/>
      <c r="C1062" s="70"/>
      <c r="D1062" s="47"/>
      <c r="E1062" s="69"/>
      <c r="F1062" s="71"/>
      <c r="G1062" s="71"/>
      <c r="H1062" s="71"/>
      <c r="I1062" s="28"/>
      <c r="J1062" s="28"/>
      <c r="K1062" s="28"/>
      <c r="L1062" s="28"/>
      <c r="M1062" s="28"/>
      <c r="N1062" s="28"/>
      <c r="O1062" s="28"/>
      <c r="P1062" s="28"/>
      <c r="Q1062" s="28"/>
      <c r="R1062" s="28"/>
      <c r="S1062" s="28"/>
      <c r="T1062" s="28"/>
      <c r="U1062" s="28"/>
    </row>
    <row r="1063" spans="2:21" x14ac:dyDescent="0.25">
      <c r="B1063" s="28"/>
      <c r="C1063" s="70"/>
      <c r="D1063" s="47"/>
      <c r="E1063" s="69"/>
      <c r="F1063" s="71"/>
      <c r="G1063" s="71"/>
      <c r="H1063" s="71"/>
      <c r="I1063" s="28"/>
      <c r="J1063" s="28"/>
      <c r="K1063" s="28"/>
      <c r="L1063" s="28"/>
      <c r="M1063" s="28"/>
      <c r="N1063" s="28"/>
      <c r="O1063" s="28"/>
      <c r="P1063" s="28"/>
      <c r="Q1063" s="28"/>
      <c r="R1063" s="28"/>
      <c r="S1063" s="28"/>
      <c r="T1063" s="28"/>
      <c r="U1063" s="28"/>
    </row>
    <row r="1064" spans="2:21" x14ac:dyDescent="0.25">
      <c r="B1064" s="28"/>
      <c r="C1064" s="70"/>
      <c r="D1064" s="47"/>
      <c r="E1064" s="69"/>
      <c r="F1064" s="71"/>
      <c r="G1064" s="71"/>
      <c r="H1064" s="71"/>
      <c r="I1064" s="28"/>
      <c r="J1064" s="28"/>
      <c r="K1064" s="28"/>
      <c r="L1064" s="28"/>
      <c r="M1064" s="28"/>
      <c r="N1064" s="28"/>
      <c r="O1064" s="28"/>
      <c r="P1064" s="28"/>
      <c r="Q1064" s="28"/>
      <c r="R1064" s="28"/>
      <c r="S1064" s="28"/>
      <c r="T1064" s="28"/>
      <c r="U1064" s="28"/>
    </row>
    <row r="1065" spans="2:21" x14ac:dyDescent="0.25">
      <c r="B1065" s="28"/>
      <c r="C1065" s="70"/>
      <c r="D1065" s="47"/>
      <c r="E1065" s="69"/>
      <c r="F1065" s="71"/>
      <c r="G1065" s="71"/>
      <c r="H1065" s="71"/>
      <c r="I1065" s="28"/>
      <c r="J1065" s="28"/>
      <c r="K1065" s="28"/>
      <c r="L1065" s="28"/>
      <c r="M1065" s="28"/>
      <c r="N1065" s="28"/>
      <c r="O1065" s="28"/>
      <c r="P1065" s="28"/>
      <c r="Q1065" s="28"/>
      <c r="R1065" s="28"/>
      <c r="S1065" s="28"/>
      <c r="T1065" s="28"/>
      <c r="U1065" s="28"/>
    </row>
    <row r="1066" spans="2:21" x14ac:dyDescent="0.25">
      <c r="B1066" s="28"/>
      <c r="C1066" s="70"/>
      <c r="D1066" s="47"/>
      <c r="E1066" s="69"/>
      <c r="F1066" s="71"/>
      <c r="G1066" s="71"/>
      <c r="H1066" s="71"/>
      <c r="I1066" s="28"/>
      <c r="J1066" s="28"/>
      <c r="K1066" s="28"/>
      <c r="L1066" s="28"/>
      <c r="M1066" s="28"/>
      <c r="N1066" s="28"/>
      <c r="O1066" s="28"/>
      <c r="P1066" s="28"/>
      <c r="Q1066" s="28"/>
      <c r="R1066" s="28"/>
      <c r="S1066" s="28"/>
      <c r="T1066" s="28"/>
      <c r="U1066" s="28"/>
    </row>
    <row r="1067" spans="2:21" x14ac:dyDescent="0.25">
      <c r="B1067" s="28"/>
      <c r="C1067" s="70"/>
      <c r="D1067" s="47"/>
      <c r="E1067" s="69"/>
      <c r="F1067" s="71"/>
      <c r="G1067" s="71"/>
      <c r="H1067" s="71"/>
      <c r="I1067" s="28"/>
      <c r="J1067" s="28"/>
      <c r="K1067" s="28"/>
      <c r="L1067" s="28"/>
      <c r="M1067" s="28"/>
      <c r="N1067" s="28"/>
      <c r="O1067" s="28"/>
      <c r="P1067" s="28"/>
      <c r="Q1067" s="28"/>
      <c r="R1067" s="28"/>
      <c r="S1067" s="28"/>
      <c r="T1067" s="28"/>
      <c r="U1067" s="28"/>
    </row>
    <row r="1068" spans="2:21" x14ac:dyDescent="0.25">
      <c r="B1068" s="28"/>
      <c r="C1068" s="70"/>
      <c r="D1068" s="47"/>
      <c r="E1068" s="69"/>
      <c r="F1068" s="71"/>
      <c r="G1068" s="71"/>
      <c r="H1068" s="71"/>
      <c r="I1068" s="28"/>
      <c r="J1068" s="28"/>
      <c r="K1068" s="28"/>
      <c r="L1068" s="28"/>
      <c r="M1068" s="28"/>
      <c r="N1068" s="28"/>
      <c r="O1068" s="28"/>
      <c r="P1068" s="28"/>
      <c r="Q1068" s="28"/>
      <c r="R1068" s="28"/>
      <c r="S1068" s="28"/>
      <c r="T1068" s="28"/>
      <c r="U1068" s="28"/>
    </row>
    <row r="1069" spans="2:21" x14ac:dyDescent="0.25">
      <c r="B1069" s="28"/>
      <c r="C1069" s="70"/>
      <c r="D1069" s="47"/>
      <c r="E1069" s="69"/>
      <c r="F1069" s="71"/>
      <c r="G1069" s="71"/>
      <c r="H1069" s="71"/>
      <c r="I1069" s="28"/>
      <c r="J1069" s="28"/>
      <c r="K1069" s="28"/>
      <c r="L1069" s="28"/>
      <c r="M1069" s="28"/>
      <c r="N1069" s="28"/>
      <c r="O1069" s="28"/>
      <c r="P1069" s="28"/>
      <c r="Q1069" s="28"/>
      <c r="R1069" s="28"/>
      <c r="S1069" s="28"/>
      <c r="T1069" s="28"/>
      <c r="U1069" s="28"/>
    </row>
    <row r="1070" spans="2:21" x14ac:dyDescent="0.25">
      <c r="B1070" s="28"/>
      <c r="C1070" s="70"/>
      <c r="D1070" s="47"/>
      <c r="E1070" s="69"/>
      <c r="F1070" s="71"/>
      <c r="G1070" s="71"/>
      <c r="H1070" s="71"/>
      <c r="I1070" s="28"/>
      <c r="J1070" s="28"/>
      <c r="K1070" s="28"/>
      <c r="L1070" s="28"/>
      <c r="M1070" s="28"/>
      <c r="N1070" s="28"/>
      <c r="O1070" s="28"/>
      <c r="P1070" s="28"/>
      <c r="Q1070" s="28"/>
      <c r="R1070" s="28"/>
      <c r="S1070" s="28"/>
      <c r="T1070" s="28"/>
      <c r="U1070" s="28"/>
    </row>
    <row r="1071" spans="2:21" x14ac:dyDescent="0.25">
      <c r="B1071" s="28"/>
      <c r="C1071" s="70"/>
      <c r="D1071" s="47"/>
      <c r="E1071" s="69"/>
      <c r="F1071" s="71"/>
      <c r="G1071" s="71"/>
      <c r="H1071" s="71"/>
      <c r="I1071" s="28"/>
      <c r="J1071" s="28"/>
      <c r="K1071" s="28"/>
      <c r="L1071" s="28"/>
      <c r="M1071" s="28"/>
      <c r="N1071" s="28"/>
      <c r="O1071" s="28"/>
      <c r="P1071" s="28"/>
      <c r="Q1071" s="28"/>
      <c r="R1071" s="28"/>
      <c r="S1071" s="28"/>
      <c r="T1071" s="28"/>
      <c r="U1071" s="28"/>
    </row>
    <row r="1072" spans="2:21" x14ac:dyDescent="0.25">
      <c r="B1072" s="28"/>
      <c r="C1072" s="70"/>
      <c r="D1072" s="47"/>
      <c r="E1072" s="69"/>
      <c r="F1072" s="71"/>
      <c r="G1072" s="71"/>
      <c r="H1072" s="71"/>
      <c r="I1072" s="28"/>
      <c r="J1072" s="28"/>
      <c r="K1072" s="28"/>
      <c r="L1072" s="28"/>
      <c r="M1072" s="28"/>
      <c r="N1072" s="28"/>
      <c r="O1072" s="28"/>
      <c r="P1072" s="28"/>
      <c r="Q1072" s="28"/>
      <c r="R1072" s="28"/>
      <c r="S1072" s="28"/>
      <c r="T1072" s="28"/>
      <c r="U1072" s="28"/>
    </row>
    <row r="1073" spans="2:21" x14ac:dyDescent="0.25">
      <c r="B1073" s="28"/>
      <c r="C1073" s="70"/>
      <c r="D1073" s="47"/>
      <c r="E1073" s="69"/>
      <c r="F1073" s="71"/>
      <c r="G1073" s="71"/>
      <c r="H1073" s="71"/>
      <c r="I1073" s="28"/>
      <c r="J1073" s="28"/>
      <c r="K1073" s="28"/>
      <c r="L1073" s="28"/>
      <c r="M1073" s="28"/>
      <c r="N1073" s="28"/>
      <c r="O1073" s="28"/>
      <c r="P1073" s="28"/>
      <c r="Q1073" s="28"/>
      <c r="R1073" s="28"/>
      <c r="S1073" s="28"/>
      <c r="T1073" s="28"/>
      <c r="U1073" s="28"/>
    </row>
    <row r="1074" spans="2:21" x14ac:dyDescent="0.25">
      <c r="B1074" s="28"/>
      <c r="C1074" s="70"/>
      <c r="D1074" s="47"/>
      <c r="E1074" s="69"/>
      <c r="F1074" s="71"/>
      <c r="G1074" s="71"/>
      <c r="H1074" s="71"/>
      <c r="I1074" s="28"/>
      <c r="J1074" s="28"/>
      <c r="K1074" s="28"/>
      <c r="L1074" s="28"/>
      <c r="M1074" s="28"/>
      <c r="N1074" s="28"/>
      <c r="O1074" s="28"/>
      <c r="P1074" s="28"/>
      <c r="Q1074" s="28"/>
      <c r="R1074" s="28"/>
      <c r="S1074" s="28"/>
      <c r="T1074" s="28"/>
      <c r="U1074" s="28"/>
    </row>
    <row r="1075" spans="2:21" x14ac:dyDescent="0.25">
      <c r="B1075" s="28"/>
      <c r="C1075" s="70"/>
      <c r="D1075" s="47"/>
      <c r="E1075" s="69"/>
      <c r="F1075" s="71"/>
      <c r="G1075" s="71"/>
      <c r="H1075" s="71"/>
      <c r="I1075" s="28"/>
      <c r="J1075" s="28"/>
      <c r="K1075" s="28"/>
      <c r="L1075" s="28"/>
      <c r="M1075" s="28"/>
      <c r="N1075" s="28"/>
      <c r="O1075" s="28"/>
      <c r="P1075" s="28"/>
      <c r="Q1075" s="28"/>
      <c r="R1075" s="28"/>
      <c r="S1075" s="28"/>
      <c r="T1075" s="28"/>
      <c r="U1075" s="28"/>
    </row>
    <row r="1076" spans="2:21" x14ac:dyDescent="0.25">
      <c r="B1076" s="28"/>
      <c r="C1076" s="70"/>
      <c r="D1076" s="47"/>
      <c r="E1076" s="69"/>
      <c r="F1076" s="71"/>
      <c r="G1076" s="71"/>
      <c r="H1076" s="71"/>
      <c r="I1076" s="28"/>
      <c r="J1076" s="28"/>
      <c r="K1076" s="28"/>
      <c r="L1076" s="28"/>
      <c r="M1076" s="28"/>
      <c r="N1076" s="28"/>
      <c r="O1076" s="28"/>
      <c r="P1076" s="28"/>
      <c r="Q1076" s="28"/>
      <c r="R1076" s="28"/>
      <c r="S1076" s="28"/>
      <c r="T1076" s="28"/>
      <c r="U1076" s="28"/>
    </row>
    <row r="1077" spans="2:21" x14ac:dyDescent="0.25">
      <c r="B1077" s="28"/>
      <c r="C1077" s="70"/>
      <c r="D1077" s="47"/>
      <c r="E1077" s="69"/>
      <c r="F1077" s="71"/>
      <c r="G1077" s="71"/>
      <c r="H1077" s="71"/>
      <c r="I1077" s="28"/>
      <c r="J1077" s="28"/>
      <c r="K1077" s="28"/>
      <c r="L1077" s="28"/>
      <c r="M1077" s="28"/>
      <c r="N1077" s="28"/>
      <c r="O1077" s="28"/>
      <c r="P1077" s="28"/>
      <c r="Q1077" s="28"/>
      <c r="R1077" s="28"/>
      <c r="S1077" s="28"/>
      <c r="T1077" s="28"/>
      <c r="U1077" s="28"/>
    </row>
    <row r="1078" spans="2:21" x14ac:dyDescent="0.25">
      <c r="B1078" s="28"/>
      <c r="C1078" s="70"/>
      <c r="D1078" s="47"/>
      <c r="E1078" s="69"/>
      <c r="F1078" s="71"/>
      <c r="G1078" s="71"/>
      <c r="H1078" s="71"/>
      <c r="I1078" s="28"/>
      <c r="J1078" s="28"/>
      <c r="K1078" s="28"/>
      <c r="L1078" s="28"/>
      <c r="M1078" s="28"/>
      <c r="N1078" s="28"/>
      <c r="O1078" s="28"/>
      <c r="P1078" s="28"/>
      <c r="Q1078" s="28"/>
      <c r="R1078" s="28"/>
      <c r="S1078" s="28"/>
      <c r="T1078" s="28"/>
      <c r="U1078" s="28"/>
    </row>
    <row r="1079" spans="2:21" x14ac:dyDescent="0.25">
      <c r="B1079" s="28"/>
      <c r="C1079" s="70"/>
      <c r="D1079" s="47"/>
      <c r="E1079" s="69"/>
      <c r="F1079" s="71"/>
      <c r="G1079" s="71"/>
      <c r="H1079" s="71"/>
      <c r="I1079" s="28"/>
      <c r="J1079" s="28"/>
      <c r="K1079" s="28"/>
      <c r="L1079" s="28"/>
      <c r="M1079" s="28"/>
      <c r="N1079" s="28"/>
      <c r="O1079" s="28"/>
      <c r="P1079" s="28"/>
      <c r="Q1079" s="28"/>
      <c r="R1079" s="28"/>
      <c r="S1079" s="28"/>
      <c r="T1079" s="28"/>
      <c r="U1079" s="28"/>
    </row>
    <row r="1080" spans="2:21" x14ac:dyDescent="0.25">
      <c r="B1080" s="28"/>
      <c r="C1080" s="70"/>
      <c r="D1080" s="47"/>
      <c r="E1080" s="69"/>
      <c r="F1080" s="71"/>
      <c r="G1080" s="71"/>
      <c r="H1080" s="71"/>
      <c r="I1080" s="28"/>
      <c r="J1080" s="28"/>
      <c r="K1080" s="28"/>
      <c r="L1080" s="28"/>
      <c r="M1080" s="28"/>
      <c r="N1080" s="28"/>
      <c r="O1080" s="28"/>
      <c r="P1080" s="28"/>
      <c r="Q1080" s="28"/>
      <c r="R1080" s="28"/>
      <c r="S1080" s="28"/>
      <c r="T1080" s="28"/>
      <c r="U1080" s="28"/>
    </row>
    <row r="1081" spans="2:21" x14ac:dyDescent="0.25">
      <c r="B1081" s="28"/>
      <c r="C1081" s="70"/>
      <c r="D1081" s="47"/>
      <c r="E1081" s="69"/>
      <c r="F1081" s="71"/>
      <c r="G1081" s="71"/>
      <c r="H1081" s="71"/>
      <c r="I1081" s="28"/>
      <c r="J1081" s="28"/>
      <c r="K1081" s="28"/>
      <c r="L1081" s="28"/>
      <c r="M1081" s="28"/>
      <c r="N1081" s="28"/>
      <c r="O1081" s="28"/>
      <c r="P1081" s="28"/>
      <c r="Q1081" s="28"/>
      <c r="R1081" s="28"/>
      <c r="S1081" s="28"/>
      <c r="T1081" s="28"/>
      <c r="U1081" s="28"/>
    </row>
    <row r="1082" spans="2:21" x14ac:dyDescent="0.25">
      <c r="B1082" s="28"/>
      <c r="C1082" s="70"/>
      <c r="D1082" s="47"/>
      <c r="E1082" s="69"/>
      <c r="F1082" s="71"/>
      <c r="G1082" s="71"/>
      <c r="H1082" s="71"/>
      <c r="I1082" s="28"/>
      <c r="J1082" s="28"/>
      <c r="K1082" s="28"/>
      <c r="L1082" s="28"/>
      <c r="M1082" s="28"/>
      <c r="N1082" s="28"/>
      <c r="O1082" s="28"/>
      <c r="P1082" s="28"/>
      <c r="Q1082" s="28"/>
      <c r="R1082" s="28"/>
      <c r="S1082" s="28"/>
      <c r="T1082" s="28"/>
      <c r="U1082" s="28"/>
    </row>
    <row r="1083" spans="2:21" x14ac:dyDescent="0.25">
      <c r="B1083" s="28"/>
      <c r="C1083" s="70"/>
      <c r="D1083" s="47"/>
      <c r="E1083" s="69"/>
      <c r="F1083" s="71"/>
      <c r="G1083" s="71"/>
      <c r="H1083" s="71"/>
      <c r="I1083" s="28"/>
      <c r="J1083" s="28"/>
      <c r="K1083" s="28"/>
      <c r="L1083" s="28"/>
      <c r="M1083" s="28"/>
      <c r="N1083" s="28"/>
      <c r="O1083" s="28"/>
      <c r="P1083" s="28"/>
      <c r="Q1083" s="28"/>
      <c r="R1083" s="28"/>
      <c r="S1083" s="28"/>
      <c r="T1083" s="28"/>
      <c r="U1083" s="28"/>
    </row>
    <row r="1084" spans="2:21" x14ac:dyDescent="0.25">
      <c r="B1084" s="28"/>
      <c r="C1084" s="70"/>
      <c r="D1084" s="47"/>
      <c r="E1084" s="69"/>
      <c r="F1084" s="71"/>
      <c r="G1084" s="71"/>
      <c r="H1084" s="71"/>
      <c r="I1084" s="28"/>
      <c r="J1084" s="28"/>
      <c r="K1084" s="28"/>
      <c r="L1084" s="28"/>
      <c r="M1084" s="28"/>
      <c r="N1084" s="28"/>
      <c r="O1084" s="28"/>
      <c r="P1084" s="28"/>
      <c r="Q1084" s="28"/>
      <c r="R1084" s="28"/>
      <c r="S1084" s="28"/>
      <c r="T1084" s="28"/>
      <c r="U1084" s="28"/>
    </row>
    <row r="1085" spans="2:21" x14ac:dyDescent="0.25">
      <c r="B1085" s="28"/>
      <c r="C1085" s="70"/>
      <c r="D1085" s="47"/>
      <c r="E1085" s="69"/>
      <c r="F1085" s="71"/>
      <c r="G1085" s="71"/>
      <c r="H1085" s="71"/>
      <c r="I1085" s="28"/>
      <c r="J1085" s="28"/>
      <c r="K1085" s="28"/>
      <c r="L1085" s="28"/>
      <c r="M1085" s="28"/>
      <c r="N1085" s="28"/>
      <c r="O1085" s="28"/>
      <c r="P1085" s="28"/>
      <c r="Q1085" s="28"/>
      <c r="R1085" s="28"/>
      <c r="S1085" s="28"/>
      <c r="T1085" s="28"/>
      <c r="U1085" s="28"/>
    </row>
    <row r="1086" spans="2:21" x14ac:dyDescent="0.25">
      <c r="B1086" s="28"/>
      <c r="C1086" s="70"/>
      <c r="D1086" s="47"/>
      <c r="E1086" s="69"/>
      <c r="F1086" s="71"/>
      <c r="G1086" s="71"/>
      <c r="H1086" s="71"/>
      <c r="I1086" s="28"/>
      <c r="J1086" s="28"/>
      <c r="K1086" s="28"/>
      <c r="L1086" s="28"/>
      <c r="M1086" s="28"/>
      <c r="N1086" s="28"/>
      <c r="O1086" s="28"/>
      <c r="P1086" s="28"/>
      <c r="Q1086" s="28"/>
      <c r="R1086" s="28"/>
      <c r="S1086" s="28"/>
      <c r="T1086" s="28"/>
      <c r="U1086" s="28"/>
    </row>
    <row r="1087" spans="2:21" x14ac:dyDescent="0.25">
      <c r="B1087" s="28"/>
      <c r="C1087" s="70"/>
      <c r="D1087" s="47"/>
      <c r="E1087" s="69"/>
      <c r="F1087" s="71"/>
      <c r="G1087" s="71"/>
      <c r="H1087" s="71"/>
      <c r="I1087" s="28"/>
      <c r="J1087" s="28"/>
      <c r="K1087" s="28"/>
      <c r="L1087" s="28"/>
      <c r="M1087" s="28"/>
      <c r="N1087" s="28"/>
      <c r="O1087" s="28"/>
      <c r="P1087" s="28"/>
      <c r="Q1087" s="28"/>
      <c r="R1087" s="28"/>
      <c r="S1087" s="28"/>
      <c r="T1087" s="28"/>
      <c r="U1087" s="28"/>
    </row>
    <row r="1088" spans="2:21" x14ac:dyDescent="0.25">
      <c r="B1088" s="28"/>
      <c r="C1088" s="70"/>
      <c r="D1088" s="47"/>
      <c r="E1088" s="69"/>
      <c r="F1088" s="71"/>
      <c r="G1088" s="71"/>
      <c r="H1088" s="71"/>
      <c r="I1088" s="28"/>
      <c r="J1088" s="28"/>
      <c r="K1088" s="28"/>
      <c r="L1088" s="28"/>
      <c r="M1088" s="28"/>
      <c r="N1088" s="28"/>
      <c r="O1088" s="28"/>
      <c r="P1088" s="28"/>
      <c r="Q1088" s="28"/>
      <c r="R1088" s="28"/>
      <c r="S1088" s="28"/>
      <c r="T1088" s="28"/>
      <c r="U1088" s="28"/>
    </row>
    <row r="1089" spans="2:21" x14ac:dyDescent="0.25">
      <c r="B1089" s="28"/>
      <c r="C1089" s="70"/>
      <c r="D1089" s="47"/>
      <c r="E1089" s="69"/>
      <c r="F1089" s="71"/>
      <c r="G1089" s="71"/>
      <c r="H1089" s="71"/>
      <c r="I1089" s="28"/>
      <c r="J1089" s="28"/>
      <c r="K1089" s="28"/>
      <c r="L1089" s="28"/>
      <c r="M1089" s="28"/>
      <c r="N1089" s="28"/>
      <c r="O1089" s="28"/>
      <c r="P1089" s="28"/>
      <c r="Q1089" s="28"/>
      <c r="R1089" s="28"/>
      <c r="S1089" s="28"/>
      <c r="T1089" s="28"/>
      <c r="U1089" s="28"/>
    </row>
    <row r="1090" spans="2:21" x14ac:dyDescent="0.25">
      <c r="B1090" s="28"/>
      <c r="C1090" s="70"/>
      <c r="D1090" s="47"/>
      <c r="E1090" s="69"/>
      <c r="F1090" s="71"/>
      <c r="G1090" s="71"/>
      <c r="H1090" s="71"/>
      <c r="I1090" s="28"/>
      <c r="J1090" s="28"/>
      <c r="K1090" s="28"/>
      <c r="L1090" s="28"/>
      <c r="M1090" s="28"/>
      <c r="N1090" s="28"/>
      <c r="O1090" s="28"/>
      <c r="P1090" s="28"/>
      <c r="Q1090" s="28"/>
      <c r="R1090" s="28"/>
      <c r="S1090" s="28"/>
      <c r="T1090" s="28"/>
      <c r="U1090" s="28"/>
    </row>
    <row r="1091" spans="2:21" x14ac:dyDescent="0.25">
      <c r="B1091" s="28"/>
      <c r="C1091" s="70"/>
      <c r="D1091" s="47"/>
      <c r="E1091" s="69"/>
      <c r="F1091" s="71"/>
      <c r="G1091" s="71"/>
      <c r="H1091" s="71"/>
      <c r="I1091" s="28"/>
      <c r="J1091" s="28"/>
      <c r="K1091" s="28"/>
      <c r="L1091" s="28"/>
      <c r="M1091" s="28"/>
      <c r="N1091" s="28"/>
      <c r="O1091" s="28"/>
      <c r="P1091" s="28"/>
      <c r="Q1091" s="28"/>
      <c r="R1091" s="28"/>
      <c r="S1091" s="28"/>
      <c r="T1091" s="28"/>
      <c r="U1091" s="28"/>
    </row>
    <row r="1092" spans="2:21" x14ac:dyDescent="0.25">
      <c r="B1092" s="28"/>
      <c r="C1092" s="70"/>
      <c r="D1092" s="47"/>
      <c r="E1092" s="69"/>
      <c r="F1092" s="71"/>
      <c r="G1092" s="71"/>
      <c r="H1092" s="71"/>
      <c r="I1092" s="28"/>
      <c r="J1092" s="28"/>
      <c r="K1092" s="28"/>
      <c r="L1092" s="28"/>
      <c r="M1092" s="28"/>
      <c r="N1092" s="28"/>
      <c r="O1092" s="28"/>
      <c r="P1092" s="28"/>
      <c r="Q1092" s="28"/>
      <c r="R1092" s="28"/>
      <c r="S1092" s="28"/>
      <c r="T1092" s="28"/>
      <c r="U1092" s="28"/>
    </row>
    <row r="1093" spans="2:21" x14ac:dyDescent="0.25">
      <c r="B1093" s="28"/>
      <c r="C1093" s="70"/>
      <c r="D1093" s="47"/>
      <c r="E1093" s="69"/>
      <c r="F1093" s="71"/>
      <c r="G1093" s="71"/>
      <c r="H1093" s="71"/>
      <c r="I1093" s="28"/>
      <c r="J1093" s="28"/>
      <c r="K1093" s="28"/>
      <c r="L1093" s="28"/>
      <c r="M1093" s="28"/>
      <c r="N1093" s="28"/>
      <c r="O1093" s="28"/>
      <c r="P1093" s="28"/>
      <c r="Q1093" s="28"/>
      <c r="R1093" s="28"/>
      <c r="S1093" s="28"/>
      <c r="T1093" s="28"/>
      <c r="U1093" s="28"/>
    </row>
    <row r="1094" spans="2:21" x14ac:dyDescent="0.25">
      <c r="B1094" s="28"/>
      <c r="C1094" s="70"/>
      <c r="D1094" s="47"/>
      <c r="E1094" s="69"/>
      <c r="F1094" s="71"/>
      <c r="G1094" s="71"/>
      <c r="H1094" s="71"/>
      <c r="I1094" s="28"/>
      <c r="J1094" s="28"/>
      <c r="K1094" s="28"/>
      <c r="L1094" s="28"/>
      <c r="M1094" s="28"/>
      <c r="N1094" s="28"/>
      <c r="O1094" s="28"/>
      <c r="P1094" s="28"/>
      <c r="Q1094" s="28"/>
      <c r="R1094" s="28"/>
      <c r="S1094" s="28"/>
      <c r="T1094" s="28"/>
      <c r="U1094" s="28"/>
    </row>
    <row r="1095" spans="2:21" x14ac:dyDescent="0.25">
      <c r="B1095" s="28"/>
      <c r="C1095" s="70"/>
      <c r="D1095" s="47"/>
      <c r="E1095" s="69"/>
      <c r="F1095" s="71"/>
      <c r="G1095" s="71"/>
      <c r="H1095" s="71"/>
      <c r="I1095" s="28"/>
      <c r="J1095" s="28"/>
      <c r="K1095" s="28"/>
      <c r="L1095" s="28"/>
      <c r="M1095" s="28"/>
      <c r="N1095" s="28"/>
      <c r="O1095" s="28"/>
      <c r="P1095" s="28"/>
      <c r="Q1095" s="28"/>
      <c r="R1095" s="28"/>
      <c r="S1095" s="28"/>
      <c r="T1095" s="28"/>
      <c r="U1095" s="28"/>
    </row>
    <row r="1096" spans="2:21" x14ac:dyDescent="0.25">
      <c r="B1096" s="28"/>
      <c r="C1096" s="70"/>
      <c r="D1096" s="47"/>
      <c r="E1096" s="69"/>
      <c r="F1096" s="71"/>
      <c r="G1096" s="71"/>
      <c r="H1096" s="71"/>
      <c r="I1096" s="28"/>
      <c r="J1096" s="28"/>
      <c r="K1096" s="28"/>
      <c r="L1096" s="28"/>
      <c r="M1096" s="28"/>
      <c r="N1096" s="28"/>
      <c r="O1096" s="28"/>
      <c r="P1096" s="28"/>
      <c r="Q1096" s="28"/>
      <c r="R1096" s="28"/>
      <c r="S1096" s="28"/>
      <c r="T1096" s="28"/>
      <c r="U1096" s="28"/>
    </row>
    <row r="1097" spans="2:21" x14ac:dyDescent="0.25">
      <c r="B1097" s="28"/>
      <c r="C1097" s="70"/>
      <c r="D1097" s="47"/>
      <c r="E1097" s="69"/>
      <c r="F1097" s="71"/>
      <c r="G1097" s="71"/>
      <c r="H1097" s="71"/>
      <c r="I1097" s="28"/>
      <c r="J1097" s="28"/>
      <c r="K1097" s="28"/>
      <c r="L1097" s="28"/>
      <c r="M1097" s="28"/>
      <c r="N1097" s="28"/>
      <c r="O1097" s="28"/>
      <c r="P1097" s="28"/>
      <c r="Q1097" s="28"/>
      <c r="R1097" s="28"/>
      <c r="S1097" s="28"/>
      <c r="T1097" s="28"/>
      <c r="U1097" s="28"/>
    </row>
    <row r="1098" spans="2:21" x14ac:dyDescent="0.25">
      <c r="B1098" s="28"/>
      <c r="C1098" s="70"/>
      <c r="D1098" s="47"/>
      <c r="E1098" s="69"/>
      <c r="F1098" s="71"/>
      <c r="G1098" s="71"/>
      <c r="H1098" s="71"/>
      <c r="I1098" s="28"/>
      <c r="J1098" s="28"/>
      <c r="K1098" s="28"/>
      <c r="L1098" s="28"/>
      <c r="M1098" s="28"/>
      <c r="N1098" s="28"/>
      <c r="O1098" s="28"/>
      <c r="P1098" s="28"/>
      <c r="Q1098" s="28"/>
      <c r="R1098" s="28"/>
      <c r="S1098" s="28"/>
      <c r="T1098" s="28"/>
      <c r="U1098" s="28"/>
    </row>
    <row r="1099" spans="2:21" x14ac:dyDescent="0.25">
      <c r="B1099" s="28"/>
      <c r="C1099" s="70"/>
      <c r="D1099" s="47"/>
      <c r="E1099" s="69"/>
      <c r="F1099" s="71"/>
      <c r="G1099" s="71"/>
      <c r="H1099" s="71"/>
      <c r="I1099" s="28"/>
      <c r="J1099" s="28"/>
      <c r="K1099" s="28"/>
      <c r="L1099" s="28"/>
      <c r="M1099" s="28"/>
      <c r="N1099" s="28"/>
      <c r="O1099" s="28"/>
      <c r="P1099" s="28"/>
      <c r="Q1099" s="28"/>
      <c r="R1099" s="28"/>
      <c r="S1099" s="28"/>
      <c r="T1099" s="28"/>
      <c r="U1099" s="28"/>
    </row>
    <row r="1100" spans="2:21" x14ac:dyDescent="0.25">
      <c r="B1100" s="28"/>
      <c r="C1100" s="70"/>
      <c r="D1100" s="47"/>
      <c r="E1100" s="69"/>
      <c r="F1100" s="71"/>
      <c r="G1100" s="71"/>
      <c r="H1100" s="71"/>
      <c r="I1100" s="28"/>
      <c r="J1100" s="28"/>
      <c r="K1100" s="28"/>
      <c r="L1100" s="28"/>
      <c r="M1100" s="28"/>
      <c r="N1100" s="28"/>
      <c r="O1100" s="28"/>
      <c r="P1100" s="28"/>
      <c r="Q1100" s="28"/>
      <c r="R1100" s="28"/>
      <c r="S1100" s="28"/>
      <c r="T1100" s="28"/>
      <c r="U1100" s="28"/>
    </row>
    <row r="1101" spans="2:21" x14ac:dyDescent="0.25">
      <c r="B1101" s="28"/>
      <c r="C1101" s="70"/>
      <c r="D1101" s="47"/>
      <c r="E1101" s="69"/>
      <c r="F1101" s="71"/>
      <c r="G1101" s="71"/>
      <c r="H1101" s="71"/>
      <c r="I1101" s="28"/>
      <c r="J1101" s="28"/>
      <c r="K1101" s="28"/>
      <c r="L1101" s="28"/>
      <c r="M1101" s="28"/>
      <c r="N1101" s="28"/>
      <c r="O1101" s="28"/>
      <c r="P1101" s="28"/>
      <c r="Q1101" s="28"/>
      <c r="R1101" s="28"/>
      <c r="S1101" s="28"/>
      <c r="T1101" s="28"/>
      <c r="U1101" s="28"/>
    </row>
    <row r="1102" spans="2:21" x14ac:dyDescent="0.25">
      <c r="B1102" s="28"/>
      <c r="C1102" s="70"/>
      <c r="D1102" s="47"/>
      <c r="E1102" s="69"/>
      <c r="F1102" s="71"/>
      <c r="G1102" s="71"/>
      <c r="H1102" s="71"/>
      <c r="I1102" s="28"/>
      <c r="J1102" s="28"/>
      <c r="K1102" s="28"/>
      <c r="L1102" s="28"/>
      <c r="M1102" s="28"/>
      <c r="N1102" s="28"/>
      <c r="O1102" s="28"/>
      <c r="P1102" s="28"/>
      <c r="Q1102" s="28"/>
      <c r="R1102" s="28"/>
      <c r="S1102" s="28"/>
      <c r="T1102" s="28"/>
      <c r="U1102" s="28"/>
    </row>
    <row r="1103" spans="2:21" x14ac:dyDescent="0.25">
      <c r="B1103" s="28"/>
      <c r="C1103" s="70"/>
      <c r="D1103" s="47"/>
      <c r="E1103" s="69"/>
      <c r="F1103" s="71"/>
      <c r="G1103" s="71"/>
      <c r="H1103" s="71"/>
      <c r="I1103" s="28"/>
      <c r="J1103" s="28"/>
      <c r="K1103" s="28"/>
      <c r="L1103" s="28"/>
      <c r="M1103" s="28"/>
      <c r="N1103" s="28"/>
      <c r="O1103" s="28"/>
      <c r="P1103" s="28"/>
      <c r="Q1103" s="28"/>
      <c r="R1103" s="28"/>
      <c r="S1103" s="28"/>
      <c r="T1103" s="28"/>
      <c r="U1103" s="28"/>
    </row>
    <row r="1104" spans="2:21" x14ac:dyDescent="0.25">
      <c r="B1104" s="28"/>
      <c r="C1104" s="70"/>
      <c r="D1104" s="47"/>
      <c r="E1104" s="69"/>
      <c r="F1104" s="71"/>
      <c r="G1104" s="71"/>
      <c r="H1104" s="71"/>
      <c r="I1104" s="28"/>
      <c r="J1104" s="28"/>
      <c r="K1104" s="28"/>
      <c r="L1104" s="28"/>
      <c r="M1104" s="28"/>
      <c r="N1104" s="28"/>
      <c r="O1104" s="28"/>
      <c r="P1104" s="28"/>
      <c r="Q1104" s="28"/>
      <c r="R1104" s="28"/>
      <c r="S1104" s="28"/>
      <c r="T1104" s="28"/>
      <c r="U1104" s="28"/>
    </row>
    <row r="1105" spans="2:21" x14ac:dyDescent="0.25">
      <c r="B1105" s="28"/>
      <c r="C1105" s="70"/>
      <c r="D1105" s="47"/>
      <c r="E1105" s="69"/>
      <c r="F1105" s="71"/>
      <c r="G1105" s="71"/>
      <c r="H1105" s="71"/>
      <c r="I1105" s="28"/>
      <c r="J1105" s="28"/>
      <c r="K1105" s="28"/>
      <c r="L1105" s="28"/>
      <c r="M1105" s="28"/>
      <c r="N1105" s="28"/>
      <c r="O1105" s="28"/>
      <c r="P1105" s="28"/>
      <c r="Q1105" s="28"/>
      <c r="R1105" s="28"/>
      <c r="S1105" s="28"/>
      <c r="T1105" s="28"/>
      <c r="U1105" s="28"/>
    </row>
    <row r="1106" spans="2:21" x14ac:dyDescent="0.25">
      <c r="B1106" s="28"/>
      <c r="C1106" s="70"/>
      <c r="D1106" s="47"/>
      <c r="E1106" s="69"/>
      <c r="F1106" s="71"/>
      <c r="G1106" s="71"/>
      <c r="H1106" s="71"/>
      <c r="I1106" s="28"/>
      <c r="J1106" s="28"/>
      <c r="K1106" s="28"/>
      <c r="L1106" s="28"/>
      <c r="M1106" s="28"/>
      <c r="N1106" s="28"/>
      <c r="O1106" s="28"/>
      <c r="P1106" s="28"/>
      <c r="Q1106" s="28"/>
      <c r="R1106" s="28"/>
      <c r="S1106" s="28"/>
      <c r="T1106" s="28"/>
      <c r="U1106" s="28"/>
    </row>
    <row r="1107" spans="2:21" x14ac:dyDescent="0.25">
      <c r="B1107" s="28"/>
      <c r="C1107" s="70"/>
      <c r="D1107" s="47"/>
      <c r="E1107" s="69"/>
      <c r="F1107" s="71"/>
      <c r="G1107" s="71"/>
      <c r="H1107" s="71"/>
      <c r="I1107" s="28"/>
      <c r="J1107" s="28"/>
      <c r="K1107" s="28"/>
      <c r="L1107" s="28"/>
      <c r="M1107" s="28"/>
      <c r="N1107" s="28"/>
      <c r="O1107" s="28"/>
      <c r="P1107" s="28"/>
      <c r="Q1107" s="28"/>
      <c r="R1107" s="28"/>
      <c r="S1107" s="28"/>
      <c r="T1107" s="28"/>
      <c r="U1107" s="28"/>
    </row>
    <row r="1108" spans="2:21" x14ac:dyDescent="0.25">
      <c r="B1108" s="28"/>
      <c r="C1108" s="70"/>
      <c r="D1108" s="47"/>
      <c r="E1108" s="69"/>
      <c r="F1108" s="71"/>
      <c r="G1108" s="71"/>
      <c r="H1108" s="71"/>
      <c r="I1108" s="28"/>
      <c r="J1108" s="28"/>
      <c r="K1108" s="28"/>
      <c r="L1108" s="28"/>
      <c r="M1108" s="28"/>
      <c r="N1108" s="28"/>
      <c r="O1108" s="28"/>
      <c r="P1108" s="28"/>
      <c r="Q1108" s="28"/>
      <c r="R1108" s="28"/>
      <c r="S1108" s="28"/>
      <c r="T1108" s="28"/>
      <c r="U1108" s="28"/>
    </row>
    <row r="1109" spans="2:21" x14ac:dyDescent="0.25">
      <c r="B1109" s="28"/>
      <c r="C1109" s="70"/>
      <c r="D1109" s="47"/>
      <c r="E1109" s="69"/>
      <c r="F1109" s="71"/>
      <c r="G1109" s="71"/>
      <c r="H1109" s="71"/>
      <c r="I1109" s="28"/>
      <c r="J1109" s="28"/>
      <c r="K1109" s="28"/>
      <c r="L1109" s="28"/>
      <c r="M1109" s="28"/>
      <c r="N1109" s="28"/>
      <c r="O1109" s="28"/>
      <c r="P1109" s="28"/>
      <c r="Q1109" s="28"/>
      <c r="R1109" s="28"/>
      <c r="S1109" s="28"/>
      <c r="T1109" s="28"/>
      <c r="U1109" s="28"/>
    </row>
    <row r="1110" spans="2:21" x14ac:dyDescent="0.25">
      <c r="B1110" s="28"/>
      <c r="C1110" s="70"/>
      <c r="D1110" s="47"/>
      <c r="E1110" s="69"/>
      <c r="F1110" s="71"/>
      <c r="G1110" s="71"/>
      <c r="H1110" s="71"/>
      <c r="I1110" s="28"/>
      <c r="J1110" s="28"/>
      <c r="K1110" s="28"/>
      <c r="L1110" s="28"/>
      <c r="M1110" s="28"/>
      <c r="N1110" s="28"/>
      <c r="O1110" s="28"/>
      <c r="P1110" s="28"/>
      <c r="Q1110" s="28"/>
      <c r="R1110" s="28"/>
      <c r="S1110" s="28"/>
      <c r="T1110" s="28"/>
      <c r="U1110" s="28"/>
    </row>
    <row r="1111" spans="2:21" x14ac:dyDescent="0.25">
      <c r="B1111" s="28"/>
      <c r="C1111" s="70"/>
      <c r="D1111" s="47"/>
      <c r="E1111" s="69"/>
      <c r="F1111" s="71"/>
      <c r="G1111" s="71"/>
      <c r="H1111" s="71"/>
      <c r="I1111" s="28"/>
      <c r="J1111" s="28"/>
      <c r="K1111" s="28"/>
      <c r="L1111" s="28"/>
      <c r="M1111" s="28"/>
      <c r="N1111" s="28"/>
      <c r="O1111" s="28"/>
      <c r="P1111" s="28"/>
      <c r="Q1111" s="28"/>
      <c r="R1111" s="28"/>
      <c r="S1111" s="28"/>
      <c r="T1111" s="28"/>
      <c r="U1111" s="28"/>
    </row>
    <row r="1112" spans="2:21" x14ac:dyDescent="0.25">
      <c r="B1112" s="28"/>
      <c r="C1112" s="70"/>
      <c r="D1112" s="47"/>
      <c r="E1112" s="69"/>
      <c r="F1112" s="71"/>
      <c r="G1112" s="71"/>
      <c r="H1112" s="71"/>
      <c r="I1112" s="28"/>
      <c r="J1112" s="28"/>
      <c r="K1112" s="28"/>
      <c r="L1112" s="28"/>
      <c r="M1112" s="28"/>
      <c r="N1112" s="28"/>
      <c r="O1112" s="28"/>
      <c r="P1112" s="28"/>
      <c r="Q1112" s="28"/>
      <c r="R1112" s="28"/>
      <c r="S1112" s="28"/>
      <c r="T1112" s="28"/>
      <c r="U1112" s="28"/>
    </row>
    <row r="1113" spans="2:21" x14ac:dyDescent="0.25">
      <c r="B1113" s="28"/>
      <c r="C1113" s="70"/>
      <c r="D1113" s="47"/>
      <c r="E1113" s="69"/>
      <c r="F1113" s="71"/>
      <c r="G1113" s="71"/>
      <c r="H1113" s="71"/>
      <c r="I1113" s="28"/>
      <c r="J1113" s="28"/>
      <c r="K1113" s="28"/>
      <c r="L1113" s="28"/>
      <c r="M1113" s="28"/>
      <c r="N1113" s="28"/>
      <c r="O1113" s="28"/>
      <c r="P1113" s="28"/>
      <c r="Q1113" s="28"/>
      <c r="R1113" s="28"/>
      <c r="S1113" s="28"/>
      <c r="T1113" s="28"/>
      <c r="U1113" s="28"/>
    </row>
    <row r="1114" spans="2:21" x14ac:dyDescent="0.25">
      <c r="B1114" s="28"/>
      <c r="C1114" s="70"/>
      <c r="D1114" s="47"/>
      <c r="E1114" s="69"/>
      <c r="F1114" s="71"/>
      <c r="G1114" s="71"/>
      <c r="H1114" s="71"/>
      <c r="I1114" s="28"/>
      <c r="J1114" s="28"/>
      <c r="K1114" s="28"/>
      <c r="L1114" s="28"/>
      <c r="M1114" s="28"/>
      <c r="N1114" s="28"/>
      <c r="O1114" s="28"/>
      <c r="P1114" s="28"/>
      <c r="Q1114" s="28"/>
      <c r="R1114" s="28"/>
      <c r="S1114" s="28"/>
      <c r="T1114" s="28"/>
      <c r="U1114" s="28"/>
    </row>
    <row r="1115" spans="2:21" x14ac:dyDescent="0.25">
      <c r="B1115" s="28"/>
      <c r="C1115" s="70"/>
      <c r="D1115" s="47"/>
      <c r="E1115" s="69"/>
      <c r="F1115" s="71"/>
      <c r="G1115" s="71"/>
      <c r="H1115" s="71"/>
      <c r="I1115" s="28"/>
      <c r="J1115" s="28"/>
      <c r="K1115" s="28"/>
      <c r="L1115" s="28"/>
      <c r="M1115" s="28"/>
      <c r="N1115" s="28"/>
      <c r="O1115" s="28"/>
      <c r="P1115" s="28"/>
      <c r="Q1115" s="28"/>
      <c r="R1115" s="28"/>
      <c r="S1115" s="28"/>
      <c r="T1115" s="28"/>
      <c r="U1115" s="28"/>
    </row>
    <row r="1116" spans="2:21" x14ac:dyDescent="0.25">
      <c r="B1116" s="28"/>
      <c r="C1116" s="70"/>
      <c r="D1116" s="47"/>
      <c r="E1116" s="69"/>
      <c r="F1116" s="71"/>
      <c r="G1116" s="71"/>
      <c r="H1116" s="71"/>
      <c r="I1116" s="28"/>
      <c r="J1116" s="28"/>
      <c r="K1116" s="28"/>
      <c r="L1116" s="28"/>
      <c r="M1116" s="28"/>
      <c r="N1116" s="28"/>
      <c r="O1116" s="28"/>
      <c r="P1116" s="28"/>
      <c r="Q1116" s="28"/>
      <c r="R1116" s="28"/>
      <c r="S1116" s="28"/>
      <c r="T1116" s="28"/>
      <c r="U1116" s="28"/>
    </row>
    <row r="1117" spans="2:21" x14ac:dyDescent="0.25">
      <c r="B1117" s="28"/>
      <c r="C1117" s="70"/>
      <c r="D1117" s="47"/>
      <c r="E1117" s="69"/>
      <c r="F1117" s="71"/>
      <c r="G1117" s="71"/>
      <c r="H1117" s="71"/>
      <c r="I1117" s="28"/>
      <c r="J1117" s="28"/>
      <c r="K1117" s="28"/>
      <c r="L1117" s="28"/>
      <c r="M1117" s="28"/>
      <c r="N1117" s="28"/>
      <c r="O1117" s="28"/>
      <c r="P1117" s="28"/>
      <c r="Q1117" s="28"/>
      <c r="R1117" s="28"/>
      <c r="S1117" s="28"/>
      <c r="T1117" s="28"/>
      <c r="U1117" s="28"/>
    </row>
    <row r="1118" spans="2:21" x14ac:dyDescent="0.25">
      <c r="B1118" s="28"/>
      <c r="C1118" s="70"/>
      <c r="D1118" s="47"/>
      <c r="E1118" s="69"/>
      <c r="F1118" s="71"/>
      <c r="G1118" s="71"/>
      <c r="H1118" s="71"/>
      <c r="I1118" s="28"/>
      <c r="J1118" s="28"/>
      <c r="K1118" s="28"/>
      <c r="L1118" s="28"/>
      <c r="M1118" s="28"/>
      <c r="N1118" s="28"/>
      <c r="O1118" s="28"/>
      <c r="P1118" s="28"/>
      <c r="Q1118" s="28"/>
      <c r="R1118" s="28"/>
      <c r="S1118" s="28"/>
      <c r="T1118" s="28"/>
      <c r="U1118" s="28"/>
    </row>
    <row r="1119" spans="2:21" x14ac:dyDescent="0.25">
      <c r="B1119" s="28"/>
      <c r="C1119" s="70"/>
      <c r="D1119" s="47"/>
      <c r="E1119" s="69"/>
      <c r="F1119" s="71"/>
      <c r="G1119" s="71"/>
      <c r="H1119" s="71"/>
      <c r="I1119" s="28"/>
      <c r="J1119" s="28"/>
      <c r="K1119" s="28"/>
      <c r="L1119" s="28"/>
      <c r="M1119" s="28"/>
      <c r="N1119" s="28"/>
      <c r="O1119" s="28"/>
      <c r="P1119" s="28"/>
      <c r="Q1119" s="28"/>
      <c r="R1119" s="28"/>
      <c r="S1119" s="28"/>
      <c r="T1119" s="28"/>
      <c r="U1119" s="28"/>
    </row>
    <row r="1120" spans="2:21" x14ac:dyDescent="0.25">
      <c r="B1120" s="28"/>
      <c r="C1120" s="70"/>
      <c r="D1120" s="47"/>
      <c r="E1120" s="69"/>
      <c r="F1120" s="71"/>
      <c r="G1120" s="71"/>
      <c r="H1120" s="71"/>
      <c r="I1120" s="28"/>
      <c r="J1120" s="28"/>
      <c r="K1120" s="28"/>
      <c r="L1120" s="28"/>
      <c r="M1120" s="28"/>
      <c r="N1120" s="28"/>
      <c r="O1120" s="28"/>
      <c r="P1120" s="28"/>
      <c r="Q1120" s="28"/>
      <c r="R1120" s="28"/>
      <c r="S1120" s="28"/>
      <c r="T1120" s="28"/>
      <c r="U1120" s="28"/>
    </row>
    <row r="1121" spans="2:21" x14ac:dyDescent="0.25">
      <c r="B1121" s="28"/>
      <c r="C1121" s="70"/>
      <c r="D1121" s="47"/>
      <c r="E1121" s="69"/>
      <c r="F1121" s="71"/>
      <c r="G1121" s="71"/>
      <c r="H1121" s="71"/>
      <c r="I1121" s="28"/>
      <c r="J1121" s="28"/>
      <c r="K1121" s="28"/>
      <c r="L1121" s="28"/>
      <c r="M1121" s="28"/>
      <c r="N1121" s="28"/>
      <c r="O1121" s="28"/>
      <c r="P1121" s="28"/>
      <c r="Q1121" s="28"/>
      <c r="R1121" s="28"/>
      <c r="S1121" s="28"/>
      <c r="T1121" s="28"/>
      <c r="U1121" s="28"/>
    </row>
    <row r="1122" spans="2:21" x14ac:dyDescent="0.25">
      <c r="B1122" s="28"/>
      <c r="C1122" s="70"/>
      <c r="D1122" s="47"/>
      <c r="E1122" s="69"/>
      <c r="F1122" s="71"/>
      <c r="G1122" s="71"/>
      <c r="H1122" s="71"/>
      <c r="I1122" s="28"/>
      <c r="J1122" s="28"/>
      <c r="K1122" s="28"/>
      <c r="L1122" s="28"/>
      <c r="M1122" s="28"/>
      <c r="N1122" s="28"/>
      <c r="O1122" s="28"/>
      <c r="P1122" s="28"/>
      <c r="Q1122" s="28"/>
      <c r="R1122" s="28"/>
      <c r="S1122" s="28"/>
      <c r="T1122" s="28"/>
      <c r="U1122" s="28"/>
    </row>
    <row r="1123" spans="2:21" x14ac:dyDescent="0.25">
      <c r="B1123" s="28"/>
      <c r="C1123" s="70"/>
      <c r="D1123" s="47"/>
      <c r="E1123" s="69"/>
      <c r="F1123" s="71"/>
      <c r="G1123" s="71"/>
      <c r="H1123" s="71"/>
      <c r="I1123" s="28"/>
      <c r="J1123" s="28"/>
      <c r="K1123" s="28"/>
      <c r="L1123" s="28"/>
      <c r="M1123" s="28"/>
      <c r="N1123" s="28"/>
      <c r="O1123" s="28"/>
      <c r="P1123" s="28"/>
      <c r="Q1123" s="28"/>
      <c r="R1123" s="28"/>
      <c r="S1123" s="28"/>
      <c r="T1123" s="28"/>
      <c r="U1123" s="28"/>
    </row>
    <row r="1124" spans="2:21" x14ac:dyDescent="0.25">
      <c r="B1124" s="28"/>
      <c r="C1124" s="70"/>
      <c r="D1124" s="47"/>
      <c r="E1124" s="69"/>
      <c r="F1124" s="71"/>
      <c r="G1124" s="71"/>
      <c r="H1124" s="71"/>
      <c r="I1124" s="28"/>
      <c r="J1124" s="28"/>
      <c r="K1124" s="28"/>
      <c r="L1124" s="28"/>
      <c r="M1124" s="28"/>
      <c r="N1124" s="28"/>
      <c r="O1124" s="28"/>
      <c r="P1124" s="28"/>
      <c r="Q1124" s="28"/>
      <c r="R1124" s="28"/>
      <c r="S1124" s="28"/>
      <c r="T1124" s="28"/>
      <c r="U1124" s="28"/>
    </row>
    <row r="1125" spans="2:21" x14ac:dyDescent="0.25">
      <c r="B1125" s="28"/>
      <c r="C1125" s="70"/>
      <c r="D1125" s="47"/>
      <c r="E1125" s="69"/>
      <c r="F1125" s="71"/>
      <c r="G1125" s="71"/>
      <c r="H1125" s="71"/>
      <c r="I1125" s="28"/>
      <c r="J1125" s="28"/>
      <c r="K1125" s="28"/>
      <c r="L1125" s="28"/>
      <c r="M1125" s="28"/>
      <c r="N1125" s="28"/>
      <c r="O1125" s="28"/>
      <c r="P1125" s="28"/>
      <c r="Q1125" s="28"/>
      <c r="R1125" s="28"/>
      <c r="S1125" s="28"/>
      <c r="T1125" s="28"/>
      <c r="U1125" s="28"/>
    </row>
    <row r="1126" spans="2:21" x14ac:dyDescent="0.25">
      <c r="B1126" s="28"/>
      <c r="C1126" s="70"/>
      <c r="D1126" s="47"/>
      <c r="E1126" s="69"/>
      <c r="F1126" s="71"/>
      <c r="G1126" s="71"/>
      <c r="H1126" s="71"/>
      <c r="I1126" s="28"/>
      <c r="J1126" s="28"/>
      <c r="K1126" s="28"/>
      <c r="L1126" s="28"/>
      <c r="M1126" s="28"/>
      <c r="N1126" s="28"/>
      <c r="O1126" s="28"/>
      <c r="P1126" s="28"/>
      <c r="Q1126" s="28"/>
      <c r="R1126" s="28"/>
      <c r="S1126" s="28"/>
      <c r="T1126" s="28"/>
      <c r="U1126" s="28"/>
    </row>
    <row r="1127" spans="2:21" x14ac:dyDescent="0.25">
      <c r="B1127" s="28"/>
      <c r="C1127" s="70"/>
      <c r="D1127" s="47"/>
      <c r="E1127" s="69"/>
      <c r="F1127" s="71"/>
      <c r="G1127" s="71"/>
      <c r="H1127" s="71"/>
      <c r="I1127" s="28"/>
      <c r="J1127" s="28"/>
      <c r="K1127" s="28"/>
      <c r="L1127" s="28"/>
      <c r="M1127" s="28"/>
      <c r="N1127" s="28"/>
      <c r="O1127" s="28"/>
      <c r="P1127" s="28"/>
      <c r="Q1127" s="28"/>
      <c r="R1127" s="28"/>
      <c r="S1127" s="28"/>
      <c r="T1127" s="28"/>
      <c r="U1127" s="28"/>
    </row>
    <row r="1128" spans="2:21" x14ac:dyDescent="0.25">
      <c r="B1128" s="28"/>
      <c r="C1128" s="70"/>
      <c r="D1128" s="47"/>
      <c r="E1128" s="69"/>
      <c r="F1128" s="71"/>
      <c r="G1128" s="71"/>
      <c r="H1128" s="71"/>
      <c r="I1128" s="28"/>
      <c r="J1128" s="28"/>
      <c r="K1128" s="28"/>
      <c r="L1128" s="28"/>
      <c r="M1128" s="28"/>
      <c r="N1128" s="28"/>
      <c r="O1128" s="28"/>
      <c r="P1128" s="28"/>
      <c r="Q1128" s="28"/>
      <c r="R1128" s="28"/>
      <c r="S1128" s="28"/>
      <c r="T1128" s="28"/>
      <c r="U1128" s="28"/>
    </row>
    <row r="1129" spans="2:21" x14ac:dyDescent="0.25">
      <c r="B1129" s="28"/>
      <c r="C1129" s="70"/>
      <c r="D1129" s="47"/>
      <c r="E1129" s="69"/>
      <c r="F1129" s="71"/>
      <c r="G1129" s="71"/>
      <c r="H1129" s="71"/>
      <c r="I1129" s="28"/>
      <c r="J1129" s="28"/>
      <c r="K1129" s="28"/>
      <c r="L1129" s="28"/>
      <c r="M1129" s="28"/>
      <c r="N1129" s="28"/>
      <c r="O1129" s="28"/>
      <c r="P1129" s="28"/>
      <c r="Q1129" s="28"/>
      <c r="R1129" s="28"/>
      <c r="S1129" s="28"/>
      <c r="T1129" s="28"/>
      <c r="U1129" s="28"/>
    </row>
    <row r="1130" spans="2:21" x14ac:dyDescent="0.25">
      <c r="B1130" s="28"/>
      <c r="C1130" s="70"/>
      <c r="D1130" s="47"/>
      <c r="E1130" s="69"/>
      <c r="F1130" s="71"/>
      <c r="G1130" s="71"/>
      <c r="H1130" s="71"/>
      <c r="I1130" s="28"/>
      <c r="J1130" s="28"/>
      <c r="K1130" s="28"/>
      <c r="L1130" s="28"/>
      <c r="M1130" s="28"/>
      <c r="N1130" s="28"/>
      <c r="O1130" s="28"/>
      <c r="P1130" s="28"/>
      <c r="Q1130" s="28"/>
      <c r="R1130" s="28"/>
      <c r="S1130" s="28"/>
      <c r="T1130" s="28"/>
      <c r="U1130" s="28"/>
    </row>
    <row r="1131" spans="2:21" x14ac:dyDescent="0.25">
      <c r="B1131" s="28"/>
      <c r="C1131" s="70"/>
      <c r="D1131" s="47"/>
      <c r="E1131" s="69"/>
      <c r="F1131" s="71"/>
      <c r="G1131" s="71"/>
      <c r="H1131" s="71"/>
      <c r="I1131" s="28"/>
      <c r="J1131" s="28"/>
      <c r="K1131" s="28"/>
      <c r="L1131" s="28"/>
      <c r="M1131" s="28"/>
      <c r="N1131" s="28"/>
      <c r="O1131" s="28"/>
      <c r="P1131" s="28"/>
      <c r="Q1131" s="28"/>
      <c r="R1131" s="28"/>
      <c r="S1131" s="28"/>
      <c r="T1131" s="28"/>
      <c r="U1131" s="28"/>
    </row>
    <row r="1132" spans="2:21" x14ac:dyDescent="0.25">
      <c r="B1132" s="28"/>
      <c r="C1132" s="70"/>
      <c r="D1132" s="47"/>
      <c r="E1132" s="69"/>
      <c r="F1132" s="71"/>
      <c r="G1132" s="71"/>
      <c r="H1132" s="71"/>
      <c r="I1132" s="28"/>
      <c r="J1132" s="28"/>
      <c r="K1132" s="28"/>
      <c r="L1132" s="28"/>
      <c r="M1132" s="28"/>
      <c r="N1132" s="28"/>
      <c r="O1132" s="28"/>
      <c r="P1132" s="28"/>
      <c r="Q1132" s="28"/>
      <c r="R1132" s="28"/>
      <c r="S1132" s="28"/>
      <c r="T1132" s="28"/>
      <c r="U1132" s="28"/>
    </row>
    <row r="1133" spans="2:21" x14ac:dyDescent="0.25">
      <c r="B1133" s="28"/>
      <c r="C1133" s="70"/>
      <c r="D1133" s="47"/>
      <c r="E1133" s="69"/>
      <c r="F1133" s="71"/>
      <c r="G1133" s="71"/>
      <c r="H1133" s="71"/>
      <c r="I1133" s="28"/>
      <c r="J1133" s="28"/>
      <c r="K1133" s="28"/>
      <c r="L1133" s="28"/>
      <c r="M1133" s="28"/>
      <c r="N1133" s="28"/>
      <c r="O1133" s="28"/>
      <c r="P1133" s="28"/>
      <c r="Q1133" s="28"/>
      <c r="R1133" s="28"/>
      <c r="S1133" s="28"/>
      <c r="T1133" s="28"/>
      <c r="U1133" s="28"/>
    </row>
    <row r="1134" spans="2:21" x14ac:dyDescent="0.25">
      <c r="B1134" s="28"/>
      <c r="C1134" s="70"/>
      <c r="D1134" s="47"/>
      <c r="E1134" s="69"/>
      <c r="F1134" s="71"/>
      <c r="G1134" s="71"/>
      <c r="H1134" s="71"/>
      <c r="I1134" s="28"/>
      <c r="J1134" s="28"/>
      <c r="K1134" s="28"/>
      <c r="L1134" s="28"/>
      <c r="M1134" s="28"/>
      <c r="N1134" s="28"/>
      <c r="O1134" s="28"/>
      <c r="P1134" s="28"/>
      <c r="Q1134" s="28"/>
      <c r="R1134" s="28"/>
      <c r="S1134" s="28"/>
      <c r="T1134" s="28"/>
      <c r="U1134" s="28"/>
    </row>
    <row r="1135" spans="2:21" x14ac:dyDescent="0.25">
      <c r="B1135" s="28"/>
      <c r="C1135" s="70"/>
      <c r="D1135" s="47"/>
      <c r="E1135" s="69"/>
      <c r="F1135" s="71"/>
      <c r="G1135" s="71"/>
      <c r="H1135" s="71"/>
      <c r="I1135" s="28"/>
      <c r="J1135" s="28"/>
      <c r="K1135" s="28"/>
      <c r="L1135" s="28"/>
      <c r="M1135" s="28"/>
      <c r="N1135" s="28"/>
      <c r="O1135" s="28"/>
      <c r="P1135" s="28"/>
      <c r="Q1135" s="28"/>
      <c r="R1135" s="28"/>
      <c r="S1135" s="28"/>
      <c r="T1135" s="28"/>
      <c r="U1135" s="28"/>
    </row>
    <row r="1136" spans="2:21" x14ac:dyDescent="0.25">
      <c r="B1136" s="28"/>
      <c r="C1136" s="70"/>
      <c r="D1136" s="47"/>
      <c r="E1136" s="69"/>
      <c r="F1136" s="71"/>
      <c r="G1136" s="71"/>
      <c r="H1136" s="71"/>
      <c r="I1136" s="28"/>
      <c r="J1136" s="28"/>
      <c r="K1136" s="28"/>
      <c r="L1136" s="28"/>
      <c r="M1136" s="28"/>
      <c r="N1136" s="28"/>
      <c r="O1136" s="28"/>
      <c r="P1136" s="28"/>
      <c r="Q1136" s="28"/>
      <c r="R1136" s="28"/>
      <c r="S1136" s="28"/>
      <c r="T1136" s="28"/>
      <c r="U1136" s="28"/>
    </row>
    <row r="1137" spans="2:21" x14ac:dyDescent="0.25">
      <c r="B1137" s="28"/>
      <c r="C1137" s="70"/>
      <c r="D1137" s="47"/>
      <c r="E1137" s="69"/>
      <c r="F1137" s="71"/>
      <c r="G1137" s="71"/>
      <c r="H1137" s="71"/>
      <c r="I1137" s="28"/>
      <c r="J1137" s="28"/>
      <c r="K1137" s="28"/>
      <c r="L1137" s="28"/>
      <c r="M1137" s="28"/>
      <c r="N1137" s="28"/>
      <c r="O1137" s="28"/>
      <c r="P1137" s="28"/>
      <c r="Q1137" s="28"/>
      <c r="R1137" s="28"/>
      <c r="S1137" s="28"/>
      <c r="T1137" s="28"/>
      <c r="U1137" s="28"/>
    </row>
    <row r="1138" spans="2:21" x14ac:dyDescent="0.25">
      <c r="B1138" s="28"/>
      <c r="C1138" s="70"/>
      <c r="D1138" s="47"/>
      <c r="E1138" s="69"/>
      <c r="F1138" s="71"/>
      <c r="G1138" s="71"/>
      <c r="H1138" s="71"/>
      <c r="I1138" s="28"/>
      <c r="J1138" s="28"/>
      <c r="K1138" s="28"/>
      <c r="L1138" s="28"/>
      <c r="M1138" s="28"/>
      <c r="N1138" s="28"/>
      <c r="O1138" s="28"/>
      <c r="P1138" s="28"/>
      <c r="Q1138" s="28"/>
      <c r="R1138" s="28"/>
      <c r="S1138" s="28"/>
      <c r="T1138" s="28"/>
      <c r="U1138" s="28"/>
    </row>
    <row r="1139" spans="2:21" x14ac:dyDescent="0.25">
      <c r="B1139" s="28"/>
      <c r="C1139" s="70"/>
      <c r="D1139" s="47"/>
      <c r="E1139" s="69"/>
      <c r="F1139" s="71"/>
      <c r="G1139" s="71"/>
      <c r="H1139" s="71"/>
      <c r="I1139" s="28"/>
      <c r="J1139" s="28"/>
      <c r="K1139" s="28"/>
      <c r="L1139" s="28"/>
      <c r="M1139" s="28"/>
      <c r="N1139" s="28"/>
      <c r="O1139" s="28"/>
      <c r="P1139" s="28"/>
      <c r="Q1139" s="28"/>
      <c r="R1139" s="28"/>
      <c r="S1139" s="28"/>
      <c r="T1139" s="28"/>
      <c r="U1139" s="28"/>
    </row>
    <row r="1140" spans="2:21" x14ac:dyDescent="0.25">
      <c r="B1140" s="28"/>
      <c r="C1140" s="70"/>
      <c r="D1140" s="47"/>
      <c r="E1140" s="69"/>
      <c r="F1140" s="71"/>
      <c r="G1140" s="71"/>
      <c r="H1140" s="71"/>
      <c r="I1140" s="28"/>
      <c r="J1140" s="28"/>
      <c r="K1140" s="28"/>
      <c r="L1140" s="28"/>
      <c r="M1140" s="28"/>
      <c r="N1140" s="28"/>
      <c r="O1140" s="28"/>
      <c r="P1140" s="28"/>
      <c r="Q1140" s="28"/>
      <c r="R1140" s="28"/>
      <c r="S1140" s="28"/>
      <c r="T1140" s="28"/>
      <c r="U1140" s="28"/>
    </row>
    <row r="1141" spans="2:21" x14ac:dyDescent="0.25">
      <c r="B1141" s="28"/>
      <c r="C1141" s="70"/>
      <c r="D1141" s="47"/>
      <c r="E1141" s="69"/>
      <c r="F1141" s="71"/>
      <c r="G1141" s="71"/>
      <c r="H1141" s="71"/>
      <c r="I1141" s="28"/>
      <c r="J1141" s="28"/>
      <c r="K1141" s="28"/>
      <c r="L1141" s="28"/>
      <c r="M1141" s="28"/>
      <c r="N1141" s="28"/>
      <c r="O1141" s="28"/>
      <c r="P1141" s="28"/>
      <c r="Q1141" s="28"/>
      <c r="R1141" s="28"/>
      <c r="S1141" s="28"/>
      <c r="T1141" s="28"/>
      <c r="U1141" s="28"/>
    </row>
    <row r="1142" spans="2:21" x14ac:dyDescent="0.25">
      <c r="B1142" s="28"/>
      <c r="C1142" s="70"/>
      <c r="D1142" s="47"/>
      <c r="E1142" s="69"/>
      <c r="F1142" s="71"/>
      <c r="G1142" s="71"/>
      <c r="H1142" s="71"/>
      <c r="I1142" s="28"/>
      <c r="J1142" s="28"/>
      <c r="K1142" s="28"/>
      <c r="L1142" s="28"/>
      <c r="M1142" s="28"/>
      <c r="N1142" s="28"/>
      <c r="O1142" s="28"/>
      <c r="P1142" s="28"/>
      <c r="Q1142" s="28"/>
      <c r="R1142" s="28"/>
      <c r="S1142" s="28"/>
      <c r="T1142" s="28"/>
      <c r="U1142" s="28"/>
    </row>
    <row r="1143" spans="2:21" x14ac:dyDescent="0.25">
      <c r="B1143" s="28"/>
      <c r="C1143" s="70"/>
      <c r="D1143" s="47"/>
      <c r="E1143" s="69"/>
      <c r="F1143" s="71"/>
      <c r="G1143" s="71"/>
      <c r="H1143" s="71"/>
      <c r="I1143" s="28"/>
      <c r="J1143" s="28"/>
      <c r="K1143" s="28"/>
      <c r="L1143" s="28"/>
      <c r="M1143" s="28"/>
      <c r="N1143" s="28"/>
      <c r="O1143" s="28"/>
      <c r="P1143" s="28"/>
      <c r="Q1143" s="28"/>
      <c r="R1143" s="28"/>
      <c r="S1143" s="28"/>
      <c r="T1143" s="28"/>
      <c r="U1143" s="28"/>
    </row>
    <row r="1144" spans="2:21" x14ac:dyDescent="0.25">
      <c r="B1144" s="28"/>
      <c r="C1144" s="70"/>
      <c r="D1144" s="47"/>
      <c r="E1144" s="69"/>
      <c r="F1144" s="71"/>
      <c r="G1144" s="71"/>
      <c r="H1144" s="71"/>
      <c r="I1144" s="28"/>
      <c r="J1144" s="28"/>
      <c r="K1144" s="28"/>
      <c r="L1144" s="28"/>
      <c r="M1144" s="28"/>
      <c r="N1144" s="28"/>
      <c r="O1144" s="28"/>
      <c r="P1144" s="28"/>
      <c r="Q1144" s="28"/>
      <c r="R1144" s="28"/>
      <c r="S1144" s="28"/>
      <c r="T1144" s="28"/>
      <c r="U1144" s="28"/>
    </row>
    <row r="1145" spans="2:21" x14ac:dyDescent="0.25">
      <c r="B1145" s="28"/>
      <c r="C1145" s="70"/>
      <c r="D1145" s="47"/>
      <c r="E1145" s="69"/>
      <c r="F1145" s="71"/>
      <c r="G1145" s="71"/>
      <c r="H1145" s="71"/>
      <c r="I1145" s="28"/>
      <c r="J1145" s="28"/>
      <c r="K1145" s="28"/>
      <c r="L1145" s="28"/>
      <c r="M1145" s="28"/>
      <c r="N1145" s="28"/>
      <c r="O1145" s="28"/>
      <c r="P1145" s="28"/>
      <c r="Q1145" s="28"/>
      <c r="R1145" s="28"/>
      <c r="S1145" s="28"/>
      <c r="T1145" s="28"/>
      <c r="U1145" s="28"/>
    </row>
    <row r="1146" spans="2:21" x14ac:dyDescent="0.25">
      <c r="B1146" s="28"/>
      <c r="C1146" s="70"/>
      <c r="D1146" s="47"/>
      <c r="E1146" s="69"/>
      <c r="F1146" s="71"/>
      <c r="G1146" s="71"/>
      <c r="H1146" s="71"/>
      <c r="I1146" s="28"/>
      <c r="J1146" s="28"/>
      <c r="K1146" s="28"/>
      <c r="L1146" s="28"/>
      <c r="M1146" s="28"/>
      <c r="N1146" s="28"/>
      <c r="O1146" s="28"/>
      <c r="P1146" s="28"/>
      <c r="Q1146" s="28"/>
      <c r="R1146" s="28"/>
      <c r="S1146" s="28"/>
      <c r="T1146" s="28"/>
      <c r="U1146" s="28"/>
    </row>
    <row r="1147" spans="2:21" x14ac:dyDescent="0.25">
      <c r="B1147" s="28"/>
      <c r="C1147" s="70"/>
      <c r="D1147" s="47"/>
      <c r="E1147" s="69"/>
      <c r="F1147" s="71"/>
      <c r="G1147" s="71"/>
      <c r="H1147" s="71"/>
      <c r="I1147" s="28"/>
      <c r="J1147" s="28"/>
      <c r="K1147" s="28"/>
      <c r="L1147" s="28"/>
      <c r="M1147" s="28"/>
      <c r="N1147" s="28"/>
      <c r="O1147" s="28"/>
      <c r="P1147" s="28"/>
      <c r="Q1147" s="28"/>
      <c r="R1147" s="28"/>
      <c r="S1147" s="28"/>
      <c r="T1147" s="28"/>
      <c r="U1147" s="28"/>
    </row>
    <row r="1148" spans="2:21" x14ac:dyDescent="0.25">
      <c r="B1148" s="28"/>
      <c r="C1148" s="70"/>
      <c r="D1148" s="47"/>
      <c r="E1148" s="69"/>
      <c r="F1148" s="71"/>
      <c r="G1148" s="71"/>
      <c r="H1148" s="71"/>
      <c r="I1148" s="28"/>
      <c r="J1148" s="28"/>
      <c r="K1148" s="28"/>
      <c r="L1148" s="28"/>
      <c r="M1148" s="28"/>
      <c r="N1148" s="28"/>
      <c r="O1148" s="28"/>
      <c r="P1148" s="28"/>
      <c r="Q1148" s="28"/>
      <c r="R1148" s="28"/>
      <c r="S1148" s="28"/>
      <c r="T1148" s="28"/>
      <c r="U1148" s="28"/>
    </row>
    <row r="1149" spans="2:21" x14ac:dyDescent="0.25">
      <c r="B1149" s="28"/>
      <c r="C1149" s="70"/>
      <c r="D1149" s="47"/>
      <c r="E1149" s="69"/>
      <c r="F1149" s="71"/>
      <c r="G1149" s="71"/>
      <c r="H1149" s="71"/>
      <c r="I1149" s="28"/>
      <c r="J1149" s="28"/>
      <c r="K1149" s="28"/>
      <c r="L1149" s="28"/>
      <c r="M1149" s="28"/>
      <c r="N1149" s="28"/>
      <c r="O1149" s="28"/>
      <c r="P1149" s="28"/>
      <c r="Q1149" s="28"/>
      <c r="R1149" s="28"/>
      <c r="S1149" s="28"/>
      <c r="T1149" s="28"/>
      <c r="U1149" s="28"/>
    </row>
    <row r="1150" spans="2:21" x14ac:dyDescent="0.25">
      <c r="B1150" s="28"/>
      <c r="C1150" s="70"/>
      <c r="D1150" s="47"/>
      <c r="E1150" s="69"/>
      <c r="F1150" s="71"/>
      <c r="G1150" s="71"/>
      <c r="H1150" s="71"/>
      <c r="I1150" s="28"/>
      <c r="J1150" s="28"/>
      <c r="K1150" s="28"/>
      <c r="L1150" s="28"/>
      <c r="M1150" s="28"/>
      <c r="N1150" s="28"/>
      <c r="O1150" s="28"/>
      <c r="P1150" s="28"/>
      <c r="Q1150" s="28"/>
      <c r="R1150" s="28"/>
      <c r="S1150" s="28"/>
      <c r="T1150" s="28"/>
      <c r="U1150" s="28"/>
    </row>
    <row r="1151" spans="2:21" x14ac:dyDescent="0.25">
      <c r="B1151" s="28"/>
      <c r="C1151" s="70"/>
      <c r="D1151" s="47"/>
      <c r="E1151" s="69"/>
      <c r="F1151" s="71"/>
      <c r="G1151" s="71"/>
      <c r="H1151" s="71"/>
      <c r="I1151" s="28"/>
      <c r="J1151" s="28"/>
      <c r="K1151" s="28"/>
      <c r="L1151" s="28"/>
      <c r="M1151" s="28"/>
      <c r="N1151" s="28"/>
      <c r="O1151" s="28"/>
      <c r="P1151" s="28"/>
      <c r="Q1151" s="28"/>
      <c r="R1151" s="28"/>
      <c r="S1151" s="28"/>
      <c r="T1151" s="28"/>
      <c r="U1151" s="28"/>
    </row>
    <row r="1152" spans="2:21" x14ac:dyDescent="0.25">
      <c r="B1152" s="28"/>
      <c r="C1152" s="70"/>
      <c r="D1152" s="47"/>
      <c r="E1152" s="69"/>
      <c r="F1152" s="71"/>
      <c r="G1152" s="71"/>
      <c r="H1152" s="71"/>
      <c r="I1152" s="28"/>
      <c r="J1152" s="28"/>
      <c r="K1152" s="28"/>
      <c r="L1152" s="28"/>
      <c r="M1152" s="28"/>
      <c r="N1152" s="28"/>
      <c r="O1152" s="28"/>
      <c r="P1152" s="28"/>
      <c r="Q1152" s="28"/>
      <c r="R1152" s="28"/>
      <c r="S1152" s="28"/>
      <c r="T1152" s="28"/>
      <c r="U1152" s="28"/>
    </row>
    <row r="1153" spans="2:21" x14ac:dyDescent="0.25">
      <c r="B1153" s="28"/>
      <c r="C1153" s="70"/>
      <c r="D1153" s="47"/>
      <c r="E1153" s="69"/>
      <c r="F1153" s="71"/>
      <c r="G1153" s="71"/>
      <c r="H1153" s="71"/>
      <c r="I1153" s="28"/>
      <c r="J1153" s="28"/>
      <c r="K1153" s="28"/>
      <c r="L1153" s="28"/>
      <c r="M1153" s="28"/>
      <c r="N1153" s="28"/>
      <c r="O1153" s="28"/>
      <c r="P1153" s="28"/>
      <c r="Q1153" s="28"/>
      <c r="R1153" s="28"/>
      <c r="S1153" s="28"/>
      <c r="T1153" s="28"/>
      <c r="U1153" s="28"/>
    </row>
    <row r="1154" spans="2:21" x14ac:dyDescent="0.25">
      <c r="B1154" s="28"/>
      <c r="C1154" s="70"/>
      <c r="D1154" s="47"/>
      <c r="E1154" s="69"/>
      <c r="F1154" s="71"/>
      <c r="G1154" s="71"/>
      <c r="H1154" s="71"/>
      <c r="I1154" s="28"/>
      <c r="J1154" s="28"/>
      <c r="K1154" s="28"/>
      <c r="L1154" s="28"/>
      <c r="M1154" s="28"/>
      <c r="N1154" s="28"/>
      <c r="O1154" s="28"/>
      <c r="P1154" s="28"/>
      <c r="Q1154" s="28"/>
      <c r="R1154" s="28"/>
      <c r="S1154" s="28"/>
      <c r="T1154" s="28"/>
      <c r="U1154" s="28"/>
    </row>
    <row r="1155" spans="2:21" x14ac:dyDescent="0.25">
      <c r="B1155" s="28"/>
      <c r="C1155" s="70"/>
      <c r="D1155" s="47"/>
      <c r="E1155" s="69"/>
      <c r="F1155" s="71"/>
      <c r="G1155" s="71"/>
      <c r="H1155" s="71"/>
      <c r="I1155" s="28"/>
      <c r="J1155" s="28"/>
      <c r="K1155" s="28"/>
      <c r="L1155" s="28"/>
      <c r="M1155" s="28"/>
      <c r="N1155" s="28"/>
      <c r="O1155" s="28"/>
      <c r="P1155" s="28"/>
      <c r="Q1155" s="28"/>
      <c r="R1155" s="28"/>
      <c r="S1155" s="28"/>
      <c r="T1155" s="28"/>
      <c r="U1155" s="28"/>
    </row>
    <row r="1156" spans="2:21" x14ac:dyDescent="0.25">
      <c r="B1156" s="28"/>
      <c r="C1156" s="70"/>
      <c r="D1156" s="47"/>
      <c r="E1156" s="69"/>
      <c r="F1156" s="71"/>
      <c r="G1156" s="71"/>
      <c r="H1156" s="71"/>
      <c r="I1156" s="28"/>
      <c r="J1156" s="28"/>
      <c r="K1156" s="28"/>
      <c r="L1156" s="28"/>
      <c r="M1156" s="28"/>
      <c r="N1156" s="28"/>
      <c r="O1156" s="28"/>
      <c r="P1156" s="28"/>
      <c r="Q1156" s="28"/>
      <c r="R1156" s="28"/>
      <c r="S1156" s="28"/>
      <c r="T1156" s="28"/>
      <c r="U1156" s="28"/>
    </row>
    <row r="1157" spans="2:21" x14ac:dyDescent="0.25">
      <c r="B1157" s="28"/>
      <c r="C1157" s="70"/>
      <c r="D1157" s="47"/>
      <c r="E1157" s="69"/>
      <c r="F1157" s="71"/>
      <c r="G1157" s="71"/>
      <c r="H1157" s="71"/>
      <c r="I1157" s="28"/>
      <c r="J1157" s="28"/>
      <c r="K1157" s="28"/>
      <c r="L1157" s="28"/>
      <c r="M1157" s="28"/>
      <c r="N1157" s="28"/>
      <c r="O1157" s="28"/>
      <c r="P1157" s="28"/>
      <c r="Q1157" s="28"/>
      <c r="R1157" s="28"/>
      <c r="S1157" s="28"/>
      <c r="T1157" s="28"/>
      <c r="U1157" s="28"/>
    </row>
    <row r="1158" spans="2:21" x14ac:dyDescent="0.25">
      <c r="B1158" s="28"/>
      <c r="C1158" s="70"/>
      <c r="D1158" s="47"/>
      <c r="E1158" s="69"/>
      <c r="F1158" s="71"/>
      <c r="G1158" s="71"/>
      <c r="H1158" s="71"/>
      <c r="I1158" s="28"/>
      <c r="J1158" s="28"/>
      <c r="K1158" s="28"/>
      <c r="L1158" s="28"/>
      <c r="M1158" s="28"/>
      <c r="N1158" s="28"/>
      <c r="O1158" s="28"/>
      <c r="P1158" s="28"/>
      <c r="Q1158" s="28"/>
      <c r="R1158" s="28"/>
      <c r="S1158" s="28"/>
      <c r="T1158" s="28"/>
      <c r="U1158" s="28"/>
    </row>
    <row r="1159" spans="2:21" x14ac:dyDescent="0.25">
      <c r="B1159" s="28"/>
      <c r="C1159" s="70"/>
      <c r="D1159" s="47"/>
      <c r="E1159" s="69"/>
      <c r="F1159" s="71"/>
      <c r="G1159" s="71"/>
      <c r="H1159" s="71"/>
      <c r="I1159" s="28"/>
      <c r="J1159" s="28"/>
      <c r="K1159" s="28"/>
      <c r="L1159" s="28"/>
      <c r="M1159" s="28"/>
      <c r="N1159" s="28"/>
      <c r="O1159" s="28"/>
      <c r="P1159" s="28"/>
      <c r="Q1159" s="28"/>
      <c r="R1159" s="28"/>
      <c r="S1159" s="28"/>
      <c r="T1159" s="28"/>
      <c r="U1159" s="28"/>
    </row>
    <row r="1160" spans="2:21" x14ac:dyDescent="0.25">
      <c r="B1160" s="28"/>
      <c r="C1160" s="70"/>
      <c r="D1160" s="47"/>
      <c r="E1160" s="69"/>
      <c r="F1160" s="71"/>
      <c r="G1160" s="71"/>
      <c r="H1160" s="71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28"/>
      <c r="T1160" s="28"/>
      <c r="U1160" s="28"/>
    </row>
    <row r="1161" spans="2:21" x14ac:dyDescent="0.25">
      <c r="B1161" s="28"/>
      <c r="C1161" s="70"/>
      <c r="D1161" s="47"/>
      <c r="E1161" s="69"/>
      <c r="F1161" s="71"/>
      <c r="G1161" s="71"/>
      <c r="H1161" s="71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28"/>
      <c r="T1161" s="28"/>
      <c r="U1161" s="28"/>
    </row>
    <row r="1162" spans="2:21" x14ac:dyDescent="0.25">
      <c r="B1162" s="28"/>
      <c r="C1162" s="70"/>
      <c r="D1162" s="47"/>
      <c r="E1162" s="69"/>
      <c r="F1162" s="71"/>
      <c r="G1162" s="71"/>
      <c r="H1162" s="71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28"/>
      <c r="T1162" s="28"/>
      <c r="U1162" s="28"/>
    </row>
    <row r="1163" spans="2:21" x14ac:dyDescent="0.25">
      <c r="B1163" s="28"/>
      <c r="C1163" s="70"/>
      <c r="D1163" s="47"/>
      <c r="E1163" s="69"/>
      <c r="F1163" s="71"/>
      <c r="G1163" s="71"/>
      <c r="H1163" s="71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28"/>
      <c r="T1163" s="28"/>
      <c r="U1163" s="28"/>
    </row>
    <row r="1164" spans="2:21" x14ac:dyDescent="0.25">
      <c r="B1164" s="28"/>
      <c r="C1164" s="70"/>
      <c r="D1164" s="47"/>
      <c r="E1164" s="69"/>
      <c r="F1164" s="71"/>
      <c r="G1164" s="71"/>
      <c r="H1164" s="71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28"/>
      <c r="T1164" s="28"/>
      <c r="U1164" s="28"/>
    </row>
    <row r="1165" spans="2:21" x14ac:dyDescent="0.25">
      <c r="B1165" s="28"/>
      <c r="C1165" s="70"/>
      <c r="D1165" s="47"/>
      <c r="E1165" s="69"/>
      <c r="F1165" s="71"/>
      <c r="G1165" s="71"/>
      <c r="H1165" s="71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28"/>
      <c r="T1165" s="28"/>
      <c r="U1165" s="28"/>
    </row>
    <row r="1166" spans="2:21" x14ac:dyDescent="0.25">
      <c r="B1166" s="28"/>
      <c r="C1166" s="70"/>
      <c r="D1166" s="47"/>
      <c r="E1166" s="69"/>
      <c r="F1166" s="71"/>
      <c r="G1166" s="71"/>
      <c r="H1166" s="71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28"/>
      <c r="T1166" s="28"/>
      <c r="U1166" s="28"/>
    </row>
    <row r="1167" spans="2:21" x14ac:dyDescent="0.25">
      <c r="B1167" s="28"/>
      <c r="C1167" s="70"/>
      <c r="D1167" s="47"/>
      <c r="E1167" s="69"/>
      <c r="F1167" s="71"/>
      <c r="G1167" s="71"/>
      <c r="H1167" s="71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28"/>
      <c r="T1167" s="28"/>
      <c r="U1167" s="28"/>
    </row>
    <row r="1168" spans="2:21" x14ac:dyDescent="0.25">
      <c r="B1168" s="28"/>
      <c r="C1168" s="70"/>
      <c r="D1168" s="47"/>
      <c r="E1168" s="69"/>
      <c r="F1168" s="71"/>
      <c r="G1168" s="71"/>
      <c r="H1168" s="71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28"/>
      <c r="T1168" s="28"/>
      <c r="U1168" s="28"/>
    </row>
    <row r="1169" spans="2:21" x14ac:dyDescent="0.25">
      <c r="B1169" s="28"/>
      <c r="C1169" s="70"/>
      <c r="D1169" s="47"/>
      <c r="E1169" s="69"/>
      <c r="F1169" s="71"/>
      <c r="G1169" s="71"/>
      <c r="H1169" s="71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28"/>
      <c r="T1169" s="28"/>
      <c r="U1169" s="28"/>
    </row>
    <row r="1170" spans="2:21" x14ac:dyDescent="0.25">
      <c r="B1170" s="28"/>
      <c r="C1170" s="70"/>
      <c r="D1170" s="47"/>
      <c r="E1170" s="69"/>
      <c r="F1170" s="71"/>
      <c r="G1170" s="71"/>
      <c r="H1170" s="71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28"/>
      <c r="T1170" s="28"/>
      <c r="U1170" s="28"/>
    </row>
    <row r="1171" spans="2:21" x14ac:dyDescent="0.25">
      <c r="B1171" s="28"/>
      <c r="C1171" s="70"/>
      <c r="D1171" s="47"/>
      <c r="E1171" s="69"/>
      <c r="F1171" s="71"/>
      <c r="G1171" s="71"/>
      <c r="H1171" s="71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28"/>
      <c r="T1171" s="28"/>
      <c r="U1171" s="28"/>
    </row>
    <row r="1172" spans="2:21" x14ac:dyDescent="0.25">
      <c r="B1172" s="28"/>
      <c r="C1172" s="70"/>
      <c r="D1172" s="47"/>
      <c r="E1172" s="69"/>
      <c r="F1172" s="71"/>
      <c r="G1172" s="71"/>
      <c r="H1172" s="71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28"/>
      <c r="T1172" s="28"/>
      <c r="U1172" s="28"/>
    </row>
    <row r="1173" spans="2:21" x14ac:dyDescent="0.25">
      <c r="B1173" s="28"/>
      <c r="C1173" s="70"/>
      <c r="D1173" s="47"/>
      <c r="E1173" s="69"/>
      <c r="F1173" s="71"/>
      <c r="G1173" s="71"/>
      <c r="H1173" s="71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28"/>
      <c r="T1173" s="28"/>
      <c r="U1173" s="28"/>
    </row>
    <row r="1174" spans="2:21" x14ac:dyDescent="0.25">
      <c r="B1174" s="28"/>
      <c r="C1174" s="70"/>
      <c r="D1174" s="47"/>
      <c r="E1174" s="69"/>
      <c r="F1174" s="71"/>
      <c r="G1174" s="71"/>
      <c r="H1174" s="71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28"/>
      <c r="T1174" s="28"/>
      <c r="U1174" s="28"/>
    </row>
    <row r="1175" spans="2:21" x14ac:dyDescent="0.25">
      <c r="B1175" s="28"/>
      <c r="C1175" s="70"/>
      <c r="D1175" s="47"/>
      <c r="E1175" s="69"/>
      <c r="F1175" s="71"/>
      <c r="G1175" s="71"/>
      <c r="H1175" s="71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28"/>
      <c r="T1175" s="28"/>
      <c r="U1175" s="28"/>
    </row>
    <row r="1176" spans="2:21" x14ac:dyDescent="0.25">
      <c r="B1176" s="28"/>
      <c r="C1176" s="70"/>
      <c r="D1176" s="47"/>
      <c r="E1176" s="69"/>
      <c r="F1176" s="71"/>
      <c r="G1176" s="71"/>
      <c r="H1176" s="71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28"/>
      <c r="T1176" s="28"/>
      <c r="U1176" s="28"/>
    </row>
    <row r="1177" spans="2:21" x14ac:dyDescent="0.25">
      <c r="B1177" s="28"/>
      <c r="C1177" s="70"/>
      <c r="D1177" s="47"/>
      <c r="E1177" s="69"/>
      <c r="F1177" s="71"/>
      <c r="G1177" s="71"/>
      <c r="H1177" s="71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28"/>
      <c r="T1177" s="28"/>
      <c r="U1177" s="28"/>
    </row>
    <row r="1178" spans="2:21" x14ac:dyDescent="0.25">
      <c r="B1178" s="28"/>
      <c r="C1178" s="70"/>
      <c r="D1178" s="47"/>
      <c r="E1178" s="69"/>
      <c r="F1178" s="71"/>
      <c r="G1178" s="71"/>
      <c r="H1178" s="71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28"/>
      <c r="T1178" s="28"/>
      <c r="U1178" s="28"/>
    </row>
    <row r="1179" spans="2:21" x14ac:dyDescent="0.25">
      <c r="B1179" s="28"/>
      <c r="C1179" s="70"/>
      <c r="D1179" s="47"/>
      <c r="E1179" s="69"/>
      <c r="F1179" s="71"/>
      <c r="G1179" s="71"/>
      <c r="H1179" s="71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28"/>
      <c r="T1179" s="28"/>
      <c r="U1179" s="28"/>
    </row>
    <row r="1180" spans="2:21" x14ac:dyDescent="0.25">
      <c r="B1180" s="28"/>
      <c r="C1180" s="70"/>
      <c r="D1180" s="47"/>
      <c r="E1180" s="69"/>
      <c r="F1180" s="71"/>
      <c r="G1180" s="71"/>
      <c r="H1180" s="71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28"/>
      <c r="T1180" s="28"/>
      <c r="U1180" s="28"/>
    </row>
    <row r="1181" spans="2:21" x14ac:dyDescent="0.25">
      <c r="B1181" s="28"/>
      <c r="C1181" s="70"/>
      <c r="D1181" s="47"/>
      <c r="E1181" s="69"/>
      <c r="F1181" s="71"/>
      <c r="G1181" s="71"/>
      <c r="H1181" s="71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28"/>
      <c r="T1181" s="28"/>
      <c r="U1181" s="28"/>
    </row>
    <row r="1182" spans="2:21" x14ac:dyDescent="0.25">
      <c r="B1182" s="28"/>
      <c r="C1182" s="70"/>
      <c r="D1182" s="47"/>
      <c r="E1182" s="69"/>
      <c r="F1182" s="71"/>
      <c r="G1182" s="71"/>
      <c r="H1182" s="71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28"/>
      <c r="T1182" s="28"/>
      <c r="U1182" s="28"/>
    </row>
    <row r="1183" spans="2:21" x14ac:dyDescent="0.25">
      <c r="B1183" s="28"/>
      <c r="C1183" s="70"/>
      <c r="D1183" s="47"/>
      <c r="E1183" s="69"/>
      <c r="F1183" s="71"/>
      <c r="G1183" s="71"/>
      <c r="H1183" s="71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28"/>
      <c r="T1183" s="28"/>
      <c r="U1183" s="28"/>
    </row>
    <row r="1184" spans="2:21" x14ac:dyDescent="0.25">
      <c r="B1184" s="28"/>
      <c r="C1184" s="70"/>
      <c r="D1184" s="47"/>
      <c r="E1184" s="69"/>
      <c r="F1184" s="71"/>
      <c r="G1184" s="71"/>
      <c r="H1184" s="71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28"/>
      <c r="T1184" s="28"/>
      <c r="U1184" s="28"/>
    </row>
    <row r="1185" spans="2:21" x14ac:dyDescent="0.25">
      <c r="B1185" s="28"/>
      <c r="C1185" s="70"/>
      <c r="D1185" s="47"/>
      <c r="E1185" s="69"/>
      <c r="F1185" s="71"/>
      <c r="G1185" s="71"/>
      <c r="H1185" s="71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28"/>
      <c r="T1185" s="28"/>
      <c r="U1185" s="28"/>
    </row>
    <row r="1186" spans="2:21" x14ac:dyDescent="0.25">
      <c r="B1186" s="28"/>
      <c r="C1186" s="70"/>
      <c r="D1186" s="47"/>
      <c r="E1186" s="69"/>
      <c r="F1186" s="71"/>
      <c r="G1186" s="71"/>
      <c r="H1186" s="71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28"/>
      <c r="T1186" s="28"/>
      <c r="U1186" s="28"/>
    </row>
    <row r="1187" spans="2:21" x14ac:dyDescent="0.25">
      <c r="B1187" s="28"/>
      <c r="C1187" s="70"/>
      <c r="D1187" s="47"/>
      <c r="E1187" s="69"/>
      <c r="F1187" s="71"/>
      <c r="G1187" s="71"/>
      <c r="H1187" s="71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28"/>
      <c r="T1187" s="28"/>
      <c r="U1187" s="28"/>
    </row>
    <row r="1188" spans="2:21" x14ac:dyDescent="0.25">
      <c r="B1188" s="28"/>
      <c r="C1188" s="70"/>
      <c r="D1188" s="47"/>
      <c r="E1188" s="69"/>
      <c r="F1188" s="71"/>
      <c r="G1188" s="71"/>
      <c r="H1188" s="71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28"/>
      <c r="T1188" s="28"/>
      <c r="U1188" s="28"/>
    </row>
    <row r="1189" spans="2:21" x14ac:dyDescent="0.25">
      <c r="B1189" s="28"/>
      <c r="C1189" s="70"/>
      <c r="D1189" s="47"/>
      <c r="E1189" s="69"/>
      <c r="F1189" s="71"/>
      <c r="G1189" s="71"/>
      <c r="H1189" s="71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28"/>
      <c r="T1189" s="28"/>
      <c r="U1189" s="28"/>
    </row>
    <row r="1190" spans="2:21" x14ac:dyDescent="0.25">
      <c r="B1190" s="28"/>
      <c r="C1190" s="70"/>
      <c r="D1190" s="47"/>
      <c r="E1190" s="69"/>
      <c r="F1190" s="71"/>
      <c r="G1190" s="71"/>
      <c r="H1190" s="71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28"/>
      <c r="T1190" s="28"/>
      <c r="U1190" s="28"/>
    </row>
    <row r="1191" spans="2:21" x14ac:dyDescent="0.25">
      <c r="B1191" s="28"/>
      <c r="C1191" s="70"/>
      <c r="D1191" s="47"/>
      <c r="E1191" s="69"/>
      <c r="F1191" s="71"/>
      <c r="G1191" s="71"/>
      <c r="H1191" s="71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28"/>
      <c r="T1191" s="28"/>
      <c r="U1191" s="28"/>
    </row>
    <row r="1192" spans="2:21" x14ac:dyDescent="0.25">
      <c r="B1192" s="28"/>
      <c r="C1192" s="70"/>
      <c r="D1192" s="47"/>
      <c r="E1192" s="69"/>
      <c r="F1192" s="71"/>
      <c r="G1192" s="71"/>
      <c r="H1192" s="71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28"/>
      <c r="T1192" s="28"/>
      <c r="U1192" s="28"/>
    </row>
    <row r="1193" spans="2:21" x14ac:dyDescent="0.25">
      <c r="B1193" s="28"/>
      <c r="C1193" s="70"/>
      <c r="D1193" s="47"/>
      <c r="E1193" s="69"/>
      <c r="F1193" s="71"/>
      <c r="G1193" s="71"/>
      <c r="H1193" s="71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28"/>
      <c r="T1193" s="28"/>
      <c r="U1193" s="28"/>
    </row>
    <row r="1194" spans="2:21" x14ac:dyDescent="0.25">
      <c r="B1194" s="28"/>
      <c r="C1194" s="70"/>
      <c r="D1194" s="47"/>
      <c r="E1194" s="69"/>
      <c r="F1194" s="71"/>
      <c r="G1194" s="71"/>
      <c r="H1194" s="71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28"/>
      <c r="T1194" s="28"/>
      <c r="U1194" s="28"/>
    </row>
    <row r="1195" spans="2:21" x14ac:dyDescent="0.25">
      <c r="B1195" s="28"/>
      <c r="C1195" s="70"/>
      <c r="D1195" s="47"/>
      <c r="E1195" s="69"/>
      <c r="F1195" s="71"/>
      <c r="G1195" s="71"/>
      <c r="H1195" s="71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28"/>
      <c r="T1195" s="28"/>
      <c r="U1195" s="28"/>
    </row>
    <row r="1196" spans="2:21" x14ac:dyDescent="0.25">
      <c r="B1196" s="28"/>
      <c r="C1196" s="70"/>
      <c r="D1196" s="47"/>
      <c r="E1196" s="69"/>
      <c r="F1196" s="71"/>
      <c r="G1196" s="71"/>
      <c r="H1196" s="71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28"/>
      <c r="T1196" s="28"/>
      <c r="U1196" s="28"/>
    </row>
    <row r="1197" spans="2:21" x14ac:dyDescent="0.25">
      <c r="B1197" s="28"/>
      <c r="C1197" s="70"/>
      <c r="D1197" s="47"/>
      <c r="E1197" s="69"/>
      <c r="F1197" s="71"/>
      <c r="G1197" s="71"/>
      <c r="H1197" s="71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28"/>
      <c r="T1197" s="28"/>
      <c r="U1197" s="28"/>
    </row>
    <row r="1198" spans="2:21" x14ac:dyDescent="0.25">
      <c r="B1198" s="28"/>
      <c r="C1198" s="70"/>
      <c r="D1198" s="47"/>
      <c r="E1198" s="69"/>
      <c r="F1198" s="71"/>
      <c r="G1198" s="71"/>
      <c r="H1198" s="71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28"/>
      <c r="T1198" s="28"/>
      <c r="U1198" s="28"/>
    </row>
    <row r="1199" spans="2:21" x14ac:dyDescent="0.25">
      <c r="B1199" s="28"/>
      <c r="C1199" s="70"/>
      <c r="D1199" s="47"/>
      <c r="E1199" s="69"/>
      <c r="F1199" s="71"/>
      <c r="G1199" s="71"/>
      <c r="H1199" s="71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28"/>
      <c r="T1199" s="28"/>
      <c r="U1199" s="28"/>
    </row>
    <row r="1200" spans="2:21" x14ac:dyDescent="0.25">
      <c r="B1200" s="28"/>
      <c r="C1200" s="70"/>
      <c r="D1200" s="47"/>
      <c r="E1200" s="69"/>
      <c r="F1200" s="71"/>
      <c r="G1200" s="71"/>
      <c r="H1200" s="71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28"/>
      <c r="T1200" s="28"/>
      <c r="U1200" s="28"/>
    </row>
    <row r="1201" spans="2:21" x14ac:dyDescent="0.25">
      <c r="B1201" s="28"/>
      <c r="C1201" s="70"/>
      <c r="D1201" s="47"/>
      <c r="E1201" s="69"/>
      <c r="F1201" s="71"/>
      <c r="G1201" s="71"/>
      <c r="H1201" s="71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28"/>
      <c r="T1201" s="28"/>
      <c r="U1201" s="28"/>
    </row>
    <row r="1202" spans="2:21" x14ac:dyDescent="0.25">
      <c r="B1202" s="28"/>
      <c r="C1202" s="70"/>
      <c r="D1202" s="47"/>
      <c r="E1202" s="69"/>
      <c r="F1202" s="71"/>
      <c r="G1202" s="71"/>
      <c r="H1202" s="71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28"/>
      <c r="T1202" s="28"/>
      <c r="U1202" s="28"/>
    </row>
    <row r="1203" spans="2:21" x14ac:dyDescent="0.25">
      <c r="B1203" s="28"/>
      <c r="C1203" s="70"/>
      <c r="D1203" s="47"/>
      <c r="E1203" s="69"/>
      <c r="F1203" s="71"/>
      <c r="G1203" s="71"/>
      <c r="H1203" s="71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28"/>
      <c r="T1203" s="28"/>
      <c r="U1203" s="28"/>
    </row>
    <row r="1204" spans="2:21" x14ac:dyDescent="0.25">
      <c r="B1204" s="28"/>
      <c r="C1204" s="70"/>
      <c r="D1204" s="47"/>
      <c r="E1204" s="69"/>
      <c r="F1204" s="71"/>
      <c r="G1204" s="71"/>
      <c r="H1204" s="71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28"/>
      <c r="T1204" s="28"/>
      <c r="U1204" s="28"/>
    </row>
    <row r="1205" spans="2:21" x14ac:dyDescent="0.25">
      <c r="B1205" s="28"/>
      <c r="C1205" s="70"/>
      <c r="D1205" s="47"/>
      <c r="E1205" s="69"/>
      <c r="F1205" s="71"/>
      <c r="G1205" s="71"/>
      <c r="H1205" s="71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28"/>
      <c r="T1205" s="28"/>
      <c r="U1205" s="28"/>
    </row>
    <row r="1206" spans="2:21" x14ac:dyDescent="0.25">
      <c r="B1206" s="28"/>
      <c r="C1206" s="70"/>
      <c r="D1206" s="47"/>
      <c r="E1206" s="69"/>
      <c r="F1206" s="71"/>
      <c r="G1206" s="71"/>
      <c r="H1206" s="71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28"/>
      <c r="T1206" s="28"/>
      <c r="U1206" s="28"/>
    </row>
    <row r="1207" spans="2:21" x14ac:dyDescent="0.25">
      <c r="B1207" s="28"/>
      <c r="C1207" s="70"/>
      <c r="D1207" s="47"/>
      <c r="E1207" s="69"/>
      <c r="F1207" s="71"/>
      <c r="G1207" s="71"/>
      <c r="H1207" s="71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28"/>
      <c r="T1207" s="28"/>
      <c r="U1207" s="28"/>
    </row>
    <row r="1208" spans="2:21" x14ac:dyDescent="0.25">
      <c r="B1208" s="28"/>
      <c r="C1208" s="70"/>
      <c r="D1208" s="47"/>
      <c r="E1208" s="69"/>
      <c r="F1208" s="71"/>
      <c r="G1208" s="71"/>
      <c r="H1208" s="71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28"/>
      <c r="T1208" s="28"/>
      <c r="U1208" s="28"/>
    </row>
    <row r="1209" spans="2:21" x14ac:dyDescent="0.25">
      <c r="B1209" s="28"/>
      <c r="C1209" s="70"/>
      <c r="D1209" s="47"/>
      <c r="E1209" s="69"/>
      <c r="F1209" s="71"/>
      <c r="G1209" s="71"/>
      <c r="H1209" s="71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28"/>
      <c r="T1209" s="28"/>
      <c r="U1209" s="28"/>
    </row>
    <row r="1210" spans="2:21" x14ac:dyDescent="0.25">
      <c r="B1210" s="28"/>
      <c r="C1210" s="70"/>
      <c r="D1210" s="47"/>
      <c r="E1210" s="69"/>
      <c r="F1210" s="71"/>
      <c r="G1210" s="71"/>
      <c r="H1210" s="71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28"/>
      <c r="T1210" s="28"/>
      <c r="U1210" s="28"/>
    </row>
    <row r="1211" spans="2:21" x14ac:dyDescent="0.25">
      <c r="B1211" s="28"/>
      <c r="C1211" s="70"/>
      <c r="D1211" s="47"/>
      <c r="E1211" s="69"/>
      <c r="F1211" s="71"/>
      <c r="G1211" s="71"/>
      <c r="H1211" s="71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28"/>
      <c r="T1211" s="28"/>
      <c r="U1211" s="28"/>
    </row>
    <row r="1212" spans="2:21" x14ac:dyDescent="0.25">
      <c r="B1212" s="28"/>
      <c r="C1212" s="70"/>
      <c r="D1212" s="47"/>
      <c r="E1212" s="69"/>
      <c r="F1212" s="71"/>
      <c r="G1212" s="71"/>
      <c r="H1212" s="71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28"/>
      <c r="T1212" s="28"/>
      <c r="U1212" s="28"/>
    </row>
    <row r="1213" spans="2:21" x14ac:dyDescent="0.25">
      <c r="B1213" s="28"/>
      <c r="C1213" s="70"/>
      <c r="D1213" s="47"/>
      <c r="E1213" s="69"/>
      <c r="F1213" s="71"/>
      <c r="G1213" s="71"/>
      <c r="H1213" s="71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28"/>
      <c r="T1213" s="28"/>
      <c r="U1213" s="28"/>
    </row>
    <row r="1214" spans="2:21" x14ac:dyDescent="0.25">
      <c r="B1214" s="28"/>
      <c r="C1214" s="70"/>
      <c r="D1214" s="47"/>
      <c r="E1214" s="69"/>
      <c r="F1214" s="71"/>
      <c r="G1214" s="71"/>
      <c r="H1214" s="71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28"/>
      <c r="T1214" s="28"/>
      <c r="U1214" s="28"/>
    </row>
    <row r="1215" spans="2:21" x14ac:dyDescent="0.25">
      <c r="B1215" s="28"/>
      <c r="C1215" s="70"/>
      <c r="D1215" s="47"/>
      <c r="E1215" s="69"/>
      <c r="F1215" s="71"/>
      <c r="G1215" s="71"/>
      <c r="H1215" s="71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28"/>
      <c r="T1215" s="28"/>
      <c r="U1215" s="28"/>
    </row>
    <row r="1216" spans="2:21" x14ac:dyDescent="0.25">
      <c r="B1216" s="28"/>
      <c r="C1216" s="70"/>
      <c r="D1216" s="47"/>
      <c r="E1216" s="69"/>
      <c r="F1216" s="71"/>
      <c r="G1216" s="71"/>
      <c r="H1216" s="71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28"/>
      <c r="T1216" s="28"/>
      <c r="U1216" s="28"/>
    </row>
    <row r="1217" spans="2:21" x14ac:dyDescent="0.25">
      <c r="B1217" s="28"/>
      <c r="C1217" s="70"/>
      <c r="D1217" s="47"/>
      <c r="E1217" s="69"/>
      <c r="F1217" s="71"/>
      <c r="G1217" s="71"/>
      <c r="H1217" s="71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28"/>
      <c r="T1217" s="28"/>
      <c r="U1217" s="28"/>
    </row>
    <row r="1218" spans="2:21" x14ac:dyDescent="0.25">
      <c r="B1218" s="28"/>
      <c r="C1218" s="70"/>
      <c r="D1218" s="47"/>
      <c r="E1218" s="69"/>
      <c r="F1218" s="71"/>
      <c r="G1218" s="71"/>
      <c r="H1218" s="71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28"/>
      <c r="T1218" s="28"/>
      <c r="U1218" s="28"/>
    </row>
    <row r="1219" spans="2:21" x14ac:dyDescent="0.25">
      <c r="B1219" s="28"/>
      <c r="C1219" s="70"/>
      <c r="D1219" s="47"/>
      <c r="E1219" s="69"/>
      <c r="F1219" s="71"/>
      <c r="G1219" s="71"/>
      <c r="H1219" s="71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28"/>
      <c r="T1219" s="28"/>
      <c r="U1219" s="28"/>
    </row>
    <row r="1220" spans="2:21" x14ac:dyDescent="0.25">
      <c r="B1220" s="28"/>
      <c r="C1220" s="70"/>
      <c r="D1220" s="47"/>
      <c r="E1220" s="69"/>
      <c r="F1220" s="71"/>
      <c r="G1220" s="71"/>
      <c r="H1220" s="71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28"/>
      <c r="T1220" s="28"/>
      <c r="U1220" s="28"/>
    </row>
    <row r="1221" spans="2:21" x14ac:dyDescent="0.25">
      <c r="B1221" s="28"/>
      <c r="C1221" s="70"/>
      <c r="D1221" s="47"/>
      <c r="E1221" s="69"/>
      <c r="F1221" s="71"/>
      <c r="G1221" s="71"/>
      <c r="H1221" s="71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28"/>
      <c r="T1221" s="28"/>
      <c r="U1221" s="28"/>
    </row>
    <row r="1222" spans="2:21" x14ac:dyDescent="0.25">
      <c r="B1222" s="28"/>
      <c r="C1222" s="70"/>
      <c r="D1222" s="47"/>
      <c r="E1222" s="69"/>
      <c r="F1222" s="71"/>
      <c r="G1222" s="71"/>
      <c r="H1222" s="71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28"/>
      <c r="T1222" s="28"/>
      <c r="U1222" s="28"/>
    </row>
    <row r="1223" spans="2:21" x14ac:dyDescent="0.25">
      <c r="B1223" s="28"/>
      <c r="C1223" s="70"/>
      <c r="D1223" s="47"/>
      <c r="E1223" s="69"/>
      <c r="F1223" s="71"/>
      <c r="G1223" s="71"/>
      <c r="H1223" s="71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28"/>
      <c r="T1223" s="28"/>
      <c r="U1223" s="28"/>
    </row>
    <row r="1224" spans="2:21" x14ac:dyDescent="0.25">
      <c r="B1224" s="28"/>
      <c r="C1224" s="70"/>
      <c r="D1224" s="47"/>
      <c r="E1224" s="69"/>
      <c r="F1224" s="71"/>
      <c r="G1224" s="71"/>
      <c r="H1224" s="71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28"/>
      <c r="T1224" s="28"/>
      <c r="U1224" s="28"/>
    </row>
    <row r="1225" spans="2:21" x14ac:dyDescent="0.25">
      <c r="B1225" s="28"/>
      <c r="C1225" s="70"/>
      <c r="D1225" s="47"/>
      <c r="E1225" s="69"/>
      <c r="F1225" s="71"/>
      <c r="G1225" s="71"/>
      <c r="H1225" s="71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28"/>
      <c r="T1225" s="28"/>
      <c r="U1225" s="28"/>
    </row>
    <row r="1226" spans="2:21" x14ac:dyDescent="0.25">
      <c r="B1226" s="28"/>
      <c r="C1226" s="70"/>
      <c r="D1226" s="47"/>
      <c r="E1226" s="69"/>
      <c r="F1226" s="71"/>
      <c r="G1226" s="71"/>
      <c r="H1226" s="71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28"/>
      <c r="T1226" s="28"/>
      <c r="U1226" s="28"/>
    </row>
    <row r="1227" spans="2:21" x14ac:dyDescent="0.25">
      <c r="B1227" s="28"/>
      <c r="C1227" s="70"/>
      <c r="D1227" s="47"/>
      <c r="E1227" s="69"/>
      <c r="F1227" s="71"/>
      <c r="G1227" s="71"/>
      <c r="H1227" s="71"/>
      <c r="I1227" s="28"/>
      <c r="J1227" s="28"/>
      <c r="K1227" s="28"/>
      <c r="L1227" s="28"/>
      <c r="M1227" s="28"/>
      <c r="N1227" s="28"/>
      <c r="O1227" s="28"/>
      <c r="P1227" s="28"/>
      <c r="Q1227" s="28"/>
      <c r="R1227" s="28"/>
      <c r="S1227" s="28"/>
      <c r="T1227" s="28"/>
      <c r="U1227" s="28"/>
    </row>
    <row r="1228" spans="2:21" x14ac:dyDescent="0.25">
      <c r="B1228" s="28"/>
      <c r="C1228" s="70"/>
      <c r="D1228" s="47"/>
      <c r="E1228" s="69"/>
      <c r="F1228" s="71"/>
      <c r="G1228" s="71"/>
      <c r="H1228" s="71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28"/>
      <c r="T1228" s="28"/>
      <c r="U1228" s="28"/>
    </row>
    <row r="1229" spans="2:21" x14ac:dyDescent="0.25">
      <c r="B1229" s="28"/>
      <c r="C1229" s="70"/>
      <c r="D1229" s="47"/>
      <c r="E1229" s="69"/>
      <c r="F1229" s="71"/>
      <c r="G1229" s="71"/>
      <c r="H1229" s="71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28"/>
      <c r="T1229" s="28"/>
      <c r="U1229" s="28"/>
    </row>
    <row r="1230" spans="2:21" x14ac:dyDescent="0.25">
      <c r="B1230" s="28"/>
      <c r="C1230" s="70"/>
      <c r="D1230" s="47"/>
      <c r="E1230" s="69"/>
      <c r="F1230" s="71"/>
      <c r="G1230" s="71"/>
      <c r="H1230" s="71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28"/>
      <c r="T1230" s="28"/>
      <c r="U1230" s="28"/>
    </row>
    <row r="1231" spans="2:21" x14ac:dyDescent="0.25">
      <c r="B1231" s="28"/>
      <c r="C1231" s="70"/>
      <c r="D1231" s="47"/>
      <c r="E1231" s="69"/>
      <c r="F1231" s="71"/>
      <c r="G1231" s="71"/>
      <c r="H1231" s="71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28"/>
      <c r="T1231" s="28"/>
      <c r="U1231" s="28"/>
    </row>
    <row r="1232" spans="2:21" x14ac:dyDescent="0.25">
      <c r="B1232" s="28"/>
      <c r="C1232" s="70"/>
      <c r="D1232" s="47"/>
      <c r="E1232" s="69"/>
      <c r="F1232" s="71"/>
      <c r="G1232" s="71"/>
      <c r="H1232" s="71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28"/>
      <c r="T1232" s="28"/>
      <c r="U1232" s="28"/>
    </row>
    <row r="1233" spans="2:21" x14ac:dyDescent="0.25">
      <c r="B1233" s="28"/>
      <c r="C1233" s="70"/>
      <c r="D1233" s="47"/>
      <c r="E1233" s="69"/>
      <c r="F1233" s="71"/>
      <c r="G1233" s="71"/>
      <c r="H1233" s="71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28"/>
      <c r="T1233" s="28"/>
      <c r="U1233" s="28"/>
    </row>
    <row r="1234" spans="2:21" x14ac:dyDescent="0.25">
      <c r="B1234" s="28"/>
      <c r="C1234" s="70"/>
      <c r="D1234" s="47"/>
      <c r="E1234" s="69"/>
      <c r="F1234" s="71"/>
      <c r="G1234" s="71"/>
      <c r="H1234" s="71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28"/>
      <c r="T1234" s="28"/>
      <c r="U1234" s="28"/>
    </row>
    <row r="1235" spans="2:21" x14ac:dyDescent="0.25">
      <c r="B1235" s="28"/>
      <c r="C1235" s="70"/>
      <c r="D1235" s="47"/>
      <c r="E1235" s="69"/>
      <c r="F1235" s="71"/>
      <c r="G1235" s="71"/>
      <c r="H1235" s="71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28"/>
      <c r="T1235" s="28"/>
      <c r="U1235" s="28"/>
    </row>
    <row r="1236" spans="2:21" x14ac:dyDescent="0.25">
      <c r="B1236" s="28"/>
      <c r="C1236" s="70"/>
      <c r="D1236" s="47"/>
      <c r="E1236" s="69"/>
      <c r="F1236" s="71"/>
      <c r="G1236" s="71"/>
      <c r="H1236" s="71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28"/>
      <c r="T1236" s="28"/>
      <c r="U1236" s="28"/>
    </row>
    <row r="1237" spans="2:21" x14ac:dyDescent="0.25">
      <c r="B1237" s="28"/>
      <c r="C1237" s="70"/>
      <c r="D1237" s="47"/>
      <c r="E1237" s="69"/>
      <c r="F1237" s="71"/>
      <c r="G1237" s="71"/>
      <c r="H1237" s="71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28"/>
      <c r="T1237" s="28"/>
      <c r="U1237" s="28"/>
    </row>
    <row r="1238" spans="2:21" x14ac:dyDescent="0.25">
      <c r="B1238" s="28"/>
      <c r="C1238" s="70"/>
      <c r="D1238" s="47"/>
      <c r="E1238" s="69"/>
      <c r="F1238" s="71"/>
      <c r="G1238" s="71"/>
      <c r="H1238" s="71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28"/>
      <c r="T1238" s="28"/>
      <c r="U1238" s="28"/>
    </row>
    <row r="1239" spans="2:21" x14ac:dyDescent="0.25">
      <c r="B1239" s="28"/>
      <c r="C1239" s="70"/>
      <c r="D1239" s="47"/>
      <c r="E1239" s="69"/>
      <c r="F1239" s="71"/>
      <c r="G1239" s="71"/>
      <c r="H1239" s="71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28"/>
      <c r="T1239" s="28"/>
      <c r="U1239" s="28"/>
    </row>
    <row r="1240" spans="2:21" x14ac:dyDescent="0.25">
      <c r="B1240" s="28"/>
      <c r="C1240" s="70"/>
      <c r="D1240" s="47"/>
      <c r="E1240" s="69"/>
      <c r="F1240" s="71"/>
      <c r="G1240" s="71"/>
      <c r="H1240" s="71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28"/>
      <c r="T1240" s="28"/>
      <c r="U1240" s="28"/>
    </row>
    <row r="1241" spans="2:21" x14ac:dyDescent="0.25">
      <c r="B1241" s="28"/>
      <c r="C1241" s="70"/>
      <c r="D1241" s="47"/>
      <c r="E1241" s="69"/>
      <c r="F1241" s="71"/>
      <c r="G1241" s="71"/>
      <c r="H1241" s="71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28"/>
      <c r="T1241" s="28"/>
      <c r="U1241" s="28"/>
    </row>
    <row r="1242" spans="2:21" x14ac:dyDescent="0.25">
      <c r="B1242" s="28"/>
      <c r="C1242" s="70"/>
      <c r="D1242" s="47"/>
      <c r="E1242" s="69"/>
      <c r="F1242" s="71"/>
      <c r="G1242" s="71"/>
      <c r="H1242" s="71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28"/>
      <c r="T1242" s="28"/>
      <c r="U1242" s="28"/>
    </row>
    <row r="1243" spans="2:21" x14ac:dyDescent="0.25">
      <c r="B1243" s="28"/>
      <c r="C1243" s="70"/>
      <c r="D1243" s="47"/>
      <c r="E1243" s="69"/>
      <c r="F1243" s="71"/>
      <c r="G1243" s="71"/>
      <c r="H1243" s="71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28"/>
      <c r="T1243" s="28"/>
      <c r="U1243" s="28"/>
    </row>
    <row r="1244" spans="2:21" x14ac:dyDescent="0.25">
      <c r="B1244" s="28"/>
      <c r="C1244" s="70"/>
      <c r="D1244" s="47"/>
      <c r="E1244" s="69"/>
      <c r="F1244" s="71"/>
      <c r="G1244" s="71"/>
      <c r="H1244" s="71"/>
      <c r="I1244" s="28"/>
      <c r="J1244" s="28"/>
      <c r="K1244" s="28"/>
      <c r="L1244" s="28"/>
      <c r="M1244" s="28"/>
      <c r="N1244" s="28"/>
      <c r="O1244" s="28"/>
      <c r="P1244" s="28"/>
      <c r="Q1244" s="28"/>
      <c r="R1244" s="28"/>
      <c r="S1244" s="28"/>
      <c r="T1244" s="28"/>
      <c r="U1244" s="28"/>
    </row>
    <row r="1245" spans="2:21" x14ac:dyDescent="0.25">
      <c r="B1245" s="28"/>
      <c r="C1245" s="70"/>
      <c r="D1245" s="47"/>
      <c r="E1245" s="69"/>
      <c r="F1245" s="71"/>
      <c r="G1245" s="71"/>
      <c r="H1245" s="71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28"/>
      <c r="T1245" s="28"/>
      <c r="U1245" s="28"/>
    </row>
    <row r="1246" spans="2:21" x14ac:dyDescent="0.25">
      <c r="B1246" s="28"/>
      <c r="C1246" s="70"/>
      <c r="D1246" s="47"/>
      <c r="E1246" s="69"/>
      <c r="F1246" s="71"/>
      <c r="G1246" s="71"/>
      <c r="H1246" s="71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28"/>
      <c r="T1246" s="28"/>
      <c r="U1246" s="28"/>
    </row>
    <row r="1247" spans="2:21" x14ac:dyDescent="0.25">
      <c r="B1247" s="28"/>
      <c r="C1247" s="70"/>
      <c r="D1247" s="47"/>
      <c r="E1247" s="69"/>
      <c r="F1247" s="71"/>
      <c r="G1247" s="71"/>
      <c r="H1247" s="71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28"/>
      <c r="T1247" s="28"/>
      <c r="U1247" s="28"/>
    </row>
    <row r="1248" spans="2:21" x14ac:dyDescent="0.25">
      <c r="B1248" s="28"/>
      <c r="C1248" s="70"/>
      <c r="D1248" s="47"/>
      <c r="E1248" s="69"/>
      <c r="F1248" s="71"/>
      <c r="G1248" s="71"/>
      <c r="H1248" s="71"/>
      <c r="I1248" s="28"/>
      <c r="J1248" s="28"/>
      <c r="K1248" s="28"/>
      <c r="L1248" s="28"/>
      <c r="M1248" s="28"/>
      <c r="N1248" s="28"/>
      <c r="O1248" s="28"/>
      <c r="P1248" s="28"/>
      <c r="Q1248" s="28"/>
      <c r="R1248" s="28"/>
      <c r="S1248" s="28"/>
      <c r="T1248" s="28"/>
      <c r="U1248" s="28"/>
    </row>
    <row r="1249" spans="2:21" x14ac:dyDescent="0.25">
      <c r="B1249" s="28"/>
      <c r="C1249" s="70"/>
      <c r="D1249" s="47"/>
      <c r="E1249" s="69"/>
      <c r="F1249" s="71"/>
      <c r="G1249" s="71"/>
      <c r="H1249" s="71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28"/>
      <c r="T1249" s="28"/>
      <c r="U1249" s="28"/>
    </row>
    <row r="1250" spans="2:21" x14ac:dyDescent="0.25">
      <c r="B1250" s="28"/>
      <c r="C1250" s="70"/>
      <c r="D1250" s="47"/>
      <c r="E1250" s="69"/>
      <c r="F1250" s="71"/>
      <c r="G1250" s="71"/>
      <c r="H1250" s="71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28"/>
      <c r="T1250" s="28"/>
      <c r="U1250" s="28"/>
    </row>
    <row r="1251" spans="2:21" x14ac:dyDescent="0.25">
      <c r="B1251" s="28"/>
      <c r="C1251" s="70"/>
      <c r="D1251" s="47"/>
      <c r="E1251" s="69"/>
      <c r="F1251" s="71"/>
      <c r="G1251" s="71"/>
      <c r="H1251" s="71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28"/>
      <c r="T1251" s="28"/>
      <c r="U1251" s="28"/>
    </row>
    <row r="1252" spans="2:21" x14ac:dyDescent="0.25">
      <c r="B1252" s="28"/>
      <c r="C1252" s="70"/>
      <c r="D1252" s="47"/>
      <c r="E1252" s="69"/>
      <c r="F1252" s="71"/>
      <c r="G1252" s="71"/>
      <c r="H1252" s="71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28"/>
      <c r="T1252" s="28"/>
      <c r="U1252" s="28"/>
    </row>
    <row r="1253" spans="2:21" x14ac:dyDescent="0.25">
      <c r="B1253" s="28"/>
      <c r="C1253" s="70"/>
      <c r="D1253" s="47"/>
      <c r="E1253" s="69"/>
      <c r="F1253" s="71"/>
      <c r="G1253" s="71"/>
      <c r="H1253" s="71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28"/>
      <c r="T1253" s="28"/>
      <c r="U1253" s="28"/>
    </row>
    <row r="1254" spans="2:21" x14ac:dyDescent="0.25">
      <c r="B1254" s="28"/>
      <c r="C1254" s="70"/>
      <c r="D1254" s="47"/>
      <c r="E1254" s="69"/>
      <c r="F1254" s="71"/>
      <c r="G1254" s="71"/>
      <c r="H1254" s="71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28"/>
      <c r="T1254" s="28"/>
      <c r="U1254" s="28"/>
    </row>
    <row r="1255" spans="2:21" x14ac:dyDescent="0.25">
      <c r="B1255" s="28"/>
      <c r="C1255" s="70"/>
      <c r="D1255" s="47"/>
      <c r="E1255" s="69"/>
      <c r="F1255" s="71"/>
      <c r="G1255" s="71"/>
      <c r="H1255" s="71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28"/>
      <c r="T1255" s="28"/>
      <c r="U1255" s="28"/>
    </row>
    <row r="1256" spans="2:21" x14ac:dyDescent="0.25">
      <c r="B1256" s="28"/>
      <c r="C1256" s="70"/>
      <c r="D1256" s="47"/>
      <c r="E1256" s="69"/>
      <c r="F1256" s="71"/>
      <c r="G1256" s="71"/>
      <c r="H1256" s="71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28"/>
      <c r="T1256" s="28"/>
      <c r="U1256" s="28"/>
    </row>
    <row r="1257" spans="2:21" x14ac:dyDescent="0.25">
      <c r="B1257" s="28"/>
      <c r="C1257" s="70"/>
      <c r="D1257" s="47"/>
      <c r="E1257" s="69"/>
      <c r="F1257" s="71"/>
      <c r="G1257" s="71"/>
      <c r="H1257" s="71"/>
      <c r="I1257" s="28"/>
      <c r="J1257" s="28"/>
      <c r="K1257" s="28"/>
      <c r="L1257" s="28"/>
      <c r="M1257" s="28"/>
      <c r="N1257" s="28"/>
      <c r="O1257" s="28"/>
      <c r="P1257" s="28"/>
      <c r="Q1257" s="28"/>
      <c r="R1257" s="28"/>
      <c r="S1257" s="28"/>
      <c r="T1257" s="28"/>
      <c r="U1257" s="28"/>
    </row>
    <row r="1258" spans="2:21" x14ac:dyDescent="0.25">
      <c r="B1258" s="28"/>
      <c r="C1258" s="70"/>
      <c r="D1258" s="47"/>
      <c r="E1258" s="69"/>
      <c r="F1258" s="71"/>
      <c r="G1258" s="71"/>
      <c r="H1258" s="71"/>
      <c r="I1258" s="28"/>
      <c r="J1258" s="28"/>
      <c r="K1258" s="28"/>
      <c r="L1258" s="28"/>
      <c r="M1258" s="28"/>
      <c r="N1258" s="28"/>
      <c r="O1258" s="28"/>
      <c r="P1258" s="28"/>
      <c r="Q1258" s="28"/>
      <c r="R1258" s="28"/>
      <c r="S1258" s="28"/>
      <c r="T1258" s="28"/>
      <c r="U1258" s="28"/>
    </row>
    <row r="1259" spans="2:21" x14ac:dyDescent="0.25">
      <c r="B1259" s="28"/>
      <c r="C1259" s="70"/>
      <c r="D1259" s="47"/>
      <c r="E1259" s="69"/>
      <c r="F1259" s="71"/>
      <c r="G1259" s="71"/>
      <c r="H1259" s="71"/>
      <c r="I1259" s="28"/>
      <c r="J1259" s="28"/>
      <c r="K1259" s="28"/>
      <c r="L1259" s="28"/>
      <c r="M1259" s="28"/>
      <c r="N1259" s="28"/>
      <c r="O1259" s="28"/>
      <c r="P1259" s="28"/>
      <c r="Q1259" s="28"/>
      <c r="R1259" s="28"/>
      <c r="S1259" s="28"/>
      <c r="T1259" s="28"/>
      <c r="U1259" s="28"/>
    </row>
    <row r="1260" spans="2:21" x14ac:dyDescent="0.25">
      <c r="B1260" s="28"/>
      <c r="C1260" s="70"/>
      <c r="D1260" s="47"/>
      <c r="E1260" s="69"/>
      <c r="F1260" s="71"/>
      <c r="G1260" s="71"/>
      <c r="H1260" s="71"/>
      <c r="I1260" s="28"/>
      <c r="J1260" s="28"/>
      <c r="K1260" s="28"/>
      <c r="L1260" s="28"/>
      <c r="M1260" s="28"/>
      <c r="N1260" s="28"/>
      <c r="O1260" s="28"/>
      <c r="P1260" s="28"/>
      <c r="Q1260" s="28"/>
      <c r="R1260" s="28"/>
      <c r="S1260" s="28"/>
      <c r="T1260" s="28"/>
      <c r="U1260" s="28"/>
    </row>
    <row r="1261" spans="2:21" x14ac:dyDescent="0.25">
      <c r="B1261" s="28"/>
      <c r="C1261" s="70"/>
      <c r="D1261" s="47"/>
      <c r="E1261" s="69"/>
      <c r="F1261" s="71"/>
      <c r="G1261" s="71"/>
      <c r="H1261" s="71"/>
      <c r="I1261" s="28"/>
      <c r="J1261" s="28"/>
      <c r="K1261" s="28"/>
      <c r="L1261" s="28"/>
      <c r="M1261" s="28"/>
      <c r="N1261" s="28"/>
      <c r="O1261" s="28"/>
      <c r="P1261" s="28"/>
      <c r="Q1261" s="28"/>
      <c r="R1261" s="28"/>
      <c r="S1261" s="28"/>
      <c r="T1261" s="28"/>
      <c r="U1261" s="28"/>
    </row>
    <row r="1262" spans="2:21" x14ac:dyDescent="0.25">
      <c r="B1262" s="28"/>
      <c r="C1262" s="70"/>
      <c r="D1262" s="47"/>
      <c r="E1262" s="69"/>
      <c r="F1262" s="71"/>
      <c r="G1262" s="71"/>
      <c r="H1262" s="71"/>
      <c r="I1262" s="28"/>
      <c r="J1262" s="28"/>
      <c r="K1262" s="28"/>
      <c r="L1262" s="28"/>
      <c r="M1262" s="28"/>
      <c r="N1262" s="28"/>
      <c r="O1262" s="28"/>
      <c r="P1262" s="28"/>
      <c r="Q1262" s="28"/>
      <c r="R1262" s="28"/>
      <c r="S1262" s="28"/>
      <c r="T1262" s="28"/>
      <c r="U1262" s="28"/>
    </row>
    <row r="1263" spans="2:21" x14ac:dyDescent="0.25">
      <c r="B1263" s="28"/>
      <c r="C1263" s="70"/>
      <c r="D1263" s="47"/>
      <c r="E1263" s="69"/>
      <c r="F1263" s="71"/>
      <c r="G1263" s="71"/>
      <c r="H1263" s="71"/>
      <c r="I1263" s="28"/>
      <c r="J1263" s="28"/>
      <c r="K1263" s="28"/>
      <c r="L1263" s="28"/>
      <c r="M1263" s="28"/>
      <c r="N1263" s="28"/>
      <c r="O1263" s="28"/>
      <c r="P1263" s="28"/>
      <c r="Q1263" s="28"/>
      <c r="R1263" s="28"/>
      <c r="S1263" s="28"/>
      <c r="T1263" s="28"/>
      <c r="U1263" s="28"/>
    </row>
    <row r="1264" spans="2:21" x14ac:dyDescent="0.25">
      <c r="B1264" s="28"/>
      <c r="C1264" s="70"/>
      <c r="D1264" s="47"/>
      <c r="E1264" s="69"/>
      <c r="F1264" s="71"/>
      <c r="G1264" s="71"/>
      <c r="H1264" s="71"/>
      <c r="I1264" s="28"/>
      <c r="J1264" s="28"/>
      <c r="K1264" s="28"/>
      <c r="L1264" s="28"/>
      <c r="M1264" s="28"/>
      <c r="N1264" s="28"/>
      <c r="O1264" s="28"/>
      <c r="P1264" s="28"/>
      <c r="Q1264" s="28"/>
      <c r="R1264" s="28"/>
      <c r="S1264" s="28"/>
      <c r="T1264" s="28"/>
      <c r="U1264" s="28"/>
    </row>
    <row r="1265" spans="2:21" x14ac:dyDescent="0.25">
      <c r="B1265" s="28"/>
      <c r="C1265" s="70"/>
      <c r="D1265" s="47"/>
      <c r="E1265" s="69"/>
      <c r="F1265" s="71"/>
      <c r="G1265" s="71"/>
      <c r="H1265" s="71"/>
      <c r="I1265" s="28"/>
      <c r="J1265" s="28"/>
      <c r="K1265" s="28"/>
      <c r="L1265" s="28"/>
      <c r="M1265" s="28"/>
      <c r="N1265" s="28"/>
      <c r="O1265" s="28"/>
      <c r="P1265" s="28"/>
      <c r="Q1265" s="28"/>
      <c r="R1265" s="28"/>
      <c r="S1265" s="28"/>
      <c r="T1265" s="28"/>
      <c r="U1265" s="28"/>
    </row>
    <row r="1266" spans="2:21" x14ac:dyDescent="0.25">
      <c r="B1266" s="28"/>
      <c r="C1266" s="70"/>
      <c r="D1266" s="47"/>
      <c r="E1266" s="69"/>
      <c r="F1266" s="71"/>
      <c r="G1266" s="71"/>
      <c r="H1266" s="71"/>
      <c r="I1266" s="28"/>
      <c r="J1266" s="28"/>
      <c r="K1266" s="28"/>
      <c r="L1266" s="28"/>
      <c r="M1266" s="28"/>
      <c r="N1266" s="28"/>
      <c r="O1266" s="28"/>
      <c r="P1266" s="28"/>
      <c r="Q1266" s="28"/>
      <c r="R1266" s="28"/>
      <c r="S1266" s="28"/>
      <c r="T1266" s="28"/>
      <c r="U1266" s="28"/>
    </row>
    <row r="1267" spans="2:21" x14ac:dyDescent="0.25">
      <c r="B1267" s="28"/>
      <c r="C1267" s="70"/>
      <c r="D1267" s="47"/>
      <c r="E1267" s="69"/>
      <c r="F1267" s="71"/>
      <c r="G1267" s="71"/>
      <c r="H1267" s="71"/>
      <c r="I1267" s="28"/>
      <c r="J1267" s="28"/>
      <c r="K1267" s="28"/>
      <c r="L1267" s="28"/>
      <c r="M1267" s="28"/>
      <c r="N1267" s="28"/>
      <c r="O1267" s="28"/>
      <c r="P1267" s="28"/>
      <c r="Q1267" s="28"/>
      <c r="R1267" s="28"/>
      <c r="S1267" s="28"/>
      <c r="T1267" s="28"/>
      <c r="U1267" s="28"/>
    </row>
    <row r="1268" spans="2:21" x14ac:dyDescent="0.25">
      <c r="B1268" s="28"/>
      <c r="C1268" s="70"/>
      <c r="D1268" s="47"/>
      <c r="E1268" s="69"/>
      <c r="F1268" s="71"/>
      <c r="G1268" s="71"/>
      <c r="H1268" s="71"/>
      <c r="I1268" s="28"/>
      <c r="J1268" s="28"/>
      <c r="K1268" s="28"/>
      <c r="L1268" s="28"/>
      <c r="M1268" s="28"/>
      <c r="N1268" s="28"/>
      <c r="O1268" s="28"/>
      <c r="P1268" s="28"/>
      <c r="Q1268" s="28"/>
      <c r="R1268" s="28"/>
      <c r="S1268" s="28"/>
      <c r="T1268" s="28"/>
      <c r="U1268" s="28"/>
    </row>
    <row r="1269" spans="2:21" x14ac:dyDescent="0.25">
      <c r="B1269" s="28"/>
      <c r="C1269" s="70"/>
      <c r="D1269" s="47"/>
      <c r="E1269" s="69"/>
      <c r="F1269" s="71"/>
      <c r="G1269" s="71"/>
      <c r="H1269" s="71"/>
      <c r="I1269" s="28"/>
      <c r="J1269" s="28"/>
      <c r="K1269" s="28"/>
      <c r="L1269" s="28"/>
      <c r="M1269" s="28"/>
      <c r="N1269" s="28"/>
      <c r="O1269" s="28"/>
      <c r="P1269" s="28"/>
      <c r="Q1269" s="28"/>
      <c r="R1269" s="28"/>
      <c r="S1269" s="28"/>
      <c r="T1269" s="28"/>
      <c r="U1269" s="28"/>
    </row>
    <row r="1270" spans="2:21" x14ac:dyDescent="0.25">
      <c r="B1270" s="28"/>
      <c r="C1270" s="70"/>
      <c r="D1270" s="47"/>
      <c r="E1270" s="69"/>
      <c r="F1270" s="71"/>
      <c r="G1270" s="71"/>
      <c r="H1270" s="71"/>
      <c r="I1270" s="28"/>
      <c r="J1270" s="28"/>
      <c r="K1270" s="28"/>
      <c r="L1270" s="28"/>
      <c r="M1270" s="28"/>
      <c r="N1270" s="28"/>
      <c r="O1270" s="28"/>
      <c r="P1270" s="28"/>
      <c r="Q1270" s="28"/>
      <c r="R1270" s="28"/>
      <c r="S1270" s="28"/>
      <c r="T1270" s="28"/>
      <c r="U1270" s="28"/>
    </row>
    <row r="1271" spans="2:21" x14ac:dyDescent="0.25">
      <c r="B1271" s="28"/>
      <c r="C1271" s="70"/>
      <c r="D1271" s="47"/>
      <c r="E1271" s="69"/>
      <c r="F1271" s="71"/>
      <c r="G1271" s="71"/>
      <c r="H1271" s="71"/>
      <c r="I1271" s="28"/>
      <c r="J1271" s="28"/>
      <c r="K1271" s="28"/>
      <c r="L1271" s="28"/>
      <c r="M1271" s="28"/>
      <c r="N1271" s="28"/>
      <c r="O1271" s="28"/>
      <c r="P1271" s="28"/>
      <c r="Q1271" s="28"/>
      <c r="R1271" s="28"/>
      <c r="S1271" s="28"/>
      <c r="T1271" s="28"/>
      <c r="U1271" s="28"/>
    </row>
    <row r="1272" spans="2:21" x14ac:dyDescent="0.25">
      <c r="B1272" s="28"/>
      <c r="C1272" s="70"/>
      <c r="D1272" s="47"/>
      <c r="E1272" s="69"/>
      <c r="F1272" s="71"/>
      <c r="G1272" s="71"/>
      <c r="H1272" s="71"/>
      <c r="I1272" s="28"/>
      <c r="J1272" s="28"/>
      <c r="K1272" s="28"/>
      <c r="L1272" s="28"/>
      <c r="M1272" s="28"/>
      <c r="N1272" s="28"/>
      <c r="O1272" s="28"/>
      <c r="P1272" s="28"/>
      <c r="Q1272" s="28"/>
      <c r="R1272" s="28"/>
      <c r="S1272" s="28"/>
      <c r="T1272" s="28"/>
      <c r="U1272" s="28"/>
    </row>
    <row r="1273" spans="2:21" x14ac:dyDescent="0.25">
      <c r="B1273" s="28"/>
      <c r="C1273" s="70"/>
      <c r="D1273" s="47"/>
      <c r="E1273" s="69"/>
      <c r="F1273" s="71"/>
      <c r="G1273" s="71"/>
      <c r="H1273" s="71"/>
      <c r="I1273" s="28"/>
      <c r="J1273" s="28"/>
      <c r="K1273" s="28"/>
      <c r="L1273" s="28"/>
      <c r="M1273" s="28"/>
      <c r="N1273" s="28"/>
      <c r="O1273" s="28"/>
      <c r="P1273" s="28"/>
      <c r="Q1273" s="28"/>
      <c r="R1273" s="28"/>
      <c r="S1273" s="28"/>
      <c r="T1273" s="28"/>
      <c r="U1273" s="28"/>
    </row>
    <row r="1274" spans="2:21" x14ac:dyDescent="0.25">
      <c r="B1274" s="28"/>
      <c r="C1274" s="70"/>
      <c r="D1274" s="47"/>
      <c r="E1274" s="69"/>
      <c r="F1274" s="71"/>
      <c r="G1274" s="71"/>
      <c r="H1274" s="71"/>
      <c r="I1274" s="28"/>
      <c r="J1274" s="28"/>
      <c r="K1274" s="28"/>
      <c r="L1274" s="28"/>
      <c r="M1274" s="28"/>
      <c r="N1274" s="28"/>
      <c r="O1274" s="28"/>
      <c r="P1274" s="28"/>
      <c r="Q1274" s="28"/>
      <c r="R1274" s="28"/>
      <c r="S1274" s="28"/>
      <c r="T1274" s="28"/>
      <c r="U1274" s="28"/>
    </row>
    <row r="1275" spans="2:21" x14ac:dyDescent="0.25">
      <c r="B1275" s="28"/>
      <c r="C1275" s="70"/>
      <c r="D1275" s="47"/>
      <c r="E1275" s="69"/>
      <c r="F1275" s="71"/>
      <c r="G1275" s="71"/>
      <c r="H1275" s="71"/>
      <c r="I1275" s="28"/>
      <c r="J1275" s="28"/>
      <c r="K1275" s="28"/>
      <c r="L1275" s="28"/>
      <c r="M1275" s="28"/>
      <c r="N1275" s="28"/>
      <c r="O1275" s="28"/>
      <c r="P1275" s="28"/>
      <c r="Q1275" s="28"/>
      <c r="R1275" s="28"/>
      <c r="S1275" s="28"/>
      <c r="T1275" s="28"/>
      <c r="U1275" s="28"/>
    </row>
    <row r="1276" spans="2:21" x14ac:dyDescent="0.25">
      <c r="B1276" s="28"/>
      <c r="C1276" s="70"/>
      <c r="D1276" s="47"/>
      <c r="E1276" s="69"/>
      <c r="F1276" s="71"/>
      <c r="G1276" s="71"/>
      <c r="H1276" s="71"/>
      <c r="I1276" s="28"/>
      <c r="J1276" s="28"/>
      <c r="K1276" s="28"/>
      <c r="L1276" s="28"/>
      <c r="M1276" s="28"/>
      <c r="N1276" s="28"/>
      <c r="O1276" s="28"/>
      <c r="P1276" s="28"/>
      <c r="Q1276" s="28"/>
      <c r="R1276" s="28"/>
      <c r="S1276" s="28"/>
      <c r="T1276" s="28"/>
      <c r="U1276" s="28"/>
    </row>
    <row r="1277" spans="2:21" x14ac:dyDescent="0.25">
      <c r="B1277" s="28"/>
      <c r="C1277" s="70"/>
      <c r="D1277" s="47"/>
      <c r="E1277" s="69"/>
      <c r="F1277" s="71"/>
      <c r="G1277" s="71"/>
      <c r="H1277" s="71"/>
      <c r="I1277" s="28"/>
      <c r="J1277" s="28"/>
      <c r="K1277" s="28"/>
      <c r="L1277" s="28"/>
      <c r="M1277" s="28"/>
      <c r="N1277" s="28"/>
      <c r="O1277" s="28"/>
      <c r="P1277" s="28"/>
      <c r="Q1277" s="28"/>
      <c r="R1277" s="28"/>
      <c r="S1277" s="28"/>
      <c r="T1277" s="28"/>
      <c r="U1277" s="28"/>
    </row>
    <row r="1278" spans="2:21" x14ac:dyDescent="0.25">
      <c r="B1278" s="28"/>
      <c r="C1278" s="70"/>
      <c r="D1278" s="47"/>
      <c r="E1278" s="69"/>
      <c r="F1278" s="71"/>
      <c r="G1278" s="71"/>
      <c r="H1278" s="71"/>
      <c r="I1278" s="28"/>
      <c r="J1278" s="28"/>
      <c r="K1278" s="28"/>
      <c r="L1278" s="28"/>
      <c r="M1278" s="28"/>
      <c r="N1278" s="28"/>
      <c r="O1278" s="28"/>
      <c r="P1278" s="28"/>
      <c r="Q1278" s="28"/>
      <c r="R1278" s="28"/>
      <c r="S1278" s="28"/>
      <c r="T1278" s="28"/>
      <c r="U1278" s="28"/>
    </row>
    <row r="1279" spans="2:21" x14ac:dyDescent="0.25">
      <c r="B1279" s="28"/>
      <c r="C1279" s="70"/>
      <c r="D1279" s="47"/>
      <c r="E1279" s="69"/>
      <c r="F1279" s="71"/>
      <c r="G1279" s="71"/>
      <c r="H1279" s="71"/>
      <c r="I1279" s="28"/>
      <c r="J1279" s="28"/>
      <c r="K1279" s="28"/>
      <c r="L1279" s="28"/>
      <c r="M1279" s="28"/>
      <c r="N1279" s="28"/>
      <c r="O1279" s="28"/>
      <c r="P1279" s="28"/>
      <c r="Q1279" s="28"/>
      <c r="R1279" s="28"/>
      <c r="S1279" s="28"/>
      <c r="T1279" s="28"/>
      <c r="U1279" s="28"/>
    </row>
    <row r="1280" spans="2:21" x14ac:dyDescent="0.25">
      <c r="B1280" s="28"/>
      <c r="C1280" s="70"/>
      <c r="D1280" s="47"/>
      <c r="E1280" s="69"/>
      <c r="F1280" s="71"/>
      <c r="G1280" s="71"/>
      <c r="H1280" s="71"/>
      <c r="I1280" s="28"/>
      <c r="J1280" s="28"/>
      <c r="K1280" s="28"/>
      <c r="L1280" s="28"/>
      <c r="M1280" s="28"/>
      <c r="N1280" s="28"/>
      <c r="O1280" s="28"/>
      <c r="P1280" s="28"/>
      <c r="Q1280" s="28"/>
      <c r="R1280" s="28"/>
      <c r="S1280" s="28"/>
      <c r="T1280" s="28"/>
      <c r="U1280" s="28"/>
    </row>
    <row r="1281" spans="2:21" x14ac:dyDescent="0.25">
      <c r="B1281" s="28"/>
      <c r="C1281" s="70"/>
      <c r="D1281" s="47"/>
      <c r="E1281" s="69"/>
      <c r="F1281" s="71"/>
      <c r="G1281" s="71"/>
      <c r="H1281" s="71"/>
      <c r="I1281" s="28"/>
      <c r="J1281" s="28"/>
      <c r="K1281" s="28"/>
      <c r="L1281" s="28"/>
      <c r="M1281" s="28"/>
      <c r="N1281" s="28"/>
      <c r="O1281" s="28"/>
      <c r="P1281" s="28"/>
      <c r="Q1281" s="28"/>
      <c r="R1281" s="28"/>
      <c r="S1281" s="28"/>
      <c r="T1281" s="28"/>
      <c r="U1281" s="28"/>
    </row>
    <row r="1282" spans="2:21" x14ac:dyDescent="0.25">
      <c r="B1282" s="28"/>
      <c r="C1282" s="70"/>
      <c r="D1282" s="47"/>
      <c r="E1282" s="69"/>
      <c r="F1282" s="71"/>
      <c r="G1282" s="71"/>
      <c r="H1282" s="71"/>
      <c r="I1282" s="28"/>
      <c r="J1282" s="28"/>
      <c r="K1282" s="28"/>
      <c r="L1282" s="28"/>
      <c r="M1282" s="28"/>
      <c r="N1282" s="28"/>
      <c r="O1282" s="28"/>
      <c r="P1282" s="28"/>
      <c r="Q1282" s="28"/>
      <c r="R1282" s="28"/>
      <c r="S1282" s="28"/>
      <c r="T1282" s="28"/>
      <c r="U1282" s="28"/>
    </row>
    <row r="1283" spans="2:21" x14ac:dyDescent="0.25">
      <c r="B1283" s="28"/>
      <c r="C1283" s="70"/>
      <c r="D1283" s="47"/>
      <c r="E1283" s="69"/>
      <c r="F1283" s="71"/>
      <c r="G1283" s="71"/>
      <c r="H1283" s="71"/>
      <c r="I1283" s="28"/>
      <c r="J1283" s="28"/>
      <c r="K1283" s="28"/>
      <c r="L1283" s="28"/>
      <c r="M1283" s="28"/>
      <c r="N1283" s="28"/>
      <c r="O1283" s="28"/>
      <c r="P1283" s="28"/>
      <c r="Q1283" s="28"/>
      <c r="R1283" s="28"/>
      <c r="S1283" s="28"/>
      <c r="T1283" s="28"/>
      <c r="U1283" s="28"/>
    </row>
    <row r="1284" spans="2:21" x14ac:dyDescent="0.25">
      <c r="B1284" s="28"/>
      <c r="C1284" s="70"/>
      <c r="D1284" s="47"/>
      <c r="E1284" s="69"/>
      <c r="F1284" s="71"/>
      <c r="G1284" s="71"/>
      <c r="H1284" s="71"/>
      <c r="I1284" s="28"/>
      <c r="J1284" s="28"/>
      <c r="K1284" s="28"/>
      <c r="L1284" s="28"/>
      <c r="M1284" s="28"/>
      <c r="N1284" s="28"/>
      <c r="O1284" s="28"/>
      <c r="P1284" s="28"/>
      <c r="Q1284" s="28"/>
      <c r="R1284" s="28"/>
      <c r="S1284" s="28"/>
      <c r="T1284" s="28"/>
      <c r="U1284" s="28"/>
    </row>
    <row r="1285" spans="2:21" x14ac:dyDescent="0.25">
      <c r="B1285" s="28"/>
      <c r="C1285" s="70"/>
      <c r="D1285" s="47"/>
      <c r="E1285" s="69"/>
      <c r="F1285" s="71"/>
      <c r="G1285" s="71"/>
      <c r="H1285" s="71"/>
      <c r="I1285" s="28"/>
      <c r="J1285" s="28"/>
      <c r="K1285" s="28"/>
      <c r="L1285" s="28"/>
      <c r="M1285" s="28"/>
      <c r="N1285" s="28"/>
      <c r="O1285" s="28"/>
      <c r="P1285" s="28"/>
      <c r="Q1285" s="28"/>
      <c r="R1285" s="28"/>
      <c r="S1285" s="28"/>
      <c r="T1285" s="28"/>
      <c r="U1285" s="28"/>
    </row>
    <row r="1286" spans="2:21" x14ac:dyDescent="0.25">
      <c r="B1286" s="28"/>
      <c r="C1286" s="70"/>
      <c r="D1286" s="47"/>
      <c r="E1286" s="69"/>
      <c r="F1286" s="71"/>
      <c r="G1286" s="71"/>
      <c r="H1286" s="71"/>
      <c r="I1286" s="28"/>
      <c r="J1286" s="28"/>
      <c r="K1286" s="28"/>
      <c r="L1286" s="28"/>
      <c r="M1286" s="28"/>
      <c r="N1286" s="28"/>
      <c r="O1286" s="28"/>
      <c r="P1286" s="28"/>
      <c r="Q1286" s="28"/>
      <c r="R1286" s="28"/>
      <c r="S1286" s="28"/>
      <c r="T1286" s="28"/>
      <c r="U1286" s="28"/>
    </row>
    <row r="1287" spans="2:21" x14ac:dyDescent="0.25">
      <c r="B1287" s="28"/>
      <c r="C1287" s="70"/>
      <c r="D1287" s="47"/>
      <c r="E1287" s="69"/>
      <c r="F1287" s="71"/>
      <c r="G1287" s="71"/>
      <c r="H1287" s="71"/>
      <c r="I1287" s="28"/>
      <c r="J1287" s="28"/>
      <c r="K1287" s="28"/>
      <c r="L1287" s="28"/>
      <c r="M1287" s="28"/>
      <c r="N1287" s="28"/>
      <c r="O1287" s="28"/>
      <c r="P1287" s="28"/>
      <c r="Q1287" s="28"/>
      <c r="R1287" s="28"/>
      <c r="S1287" s="28"/>
      <c r="T1287" s="28"/>
      <c r="U1287" s="28"/>
    </row>
    <row r="1288" spans="2:21" x14ac:dyDescent="0.25">
      <c r="B1288" s="28"/>
      <c r="C1288" s="70"/>
      <c r="D1288" s="47"/>
      <c r="E1288" s="69"/>
      <c r="F1288" s="71"/>
      <c r="G1288" s="71"/>
      <c r="H1288" s="71"/>
      <c r="I1288" s="28"/>
      <c r="J1288" s="28"/>
      <c r="K1288" s="28"/>
      <c r="L1288" s="28"/>
      <c r="M1288" s="28"/>
      <c r="N1288" s="28"/>
      <c r="O1288" s="28"/>
      <c r="P1288" s="28"/>
      <c r="Q1288" s="28"/>
      <c r="R1288" s="28"/>
      <c r="S1288" s="28"/>
      <c r="T1288" s="28"/>
      <c r="U1288" s="28"/>
    </row>
    <row r="1289" spans="2:21" x14ac:dyDescent="0.25">
      <c r="B1289" s="28"/>
      <c r="C1289" s="70"/>
      <c r="D1289" s="47"/>
      <c r="E1289" s="69"/>
      <c r="F1289" s="71"/>
      <c r="G1289" s="71"/>
      <c r="H1289" s="71"/>
      <c r="I1289" s="28"/>
      <c r="J1289" s="28"/>
      <c r="K1289" s="28"/>
      <c r="L1289" s="28"/>
      <c r="M1289" s="28"/>
      <c r="N1289" s="28"/>
      <c r="O1289" s="28"/>
      <c r="P1289" s="28"/>
      <c r="Q1289" s="28"/>
      <c r="R1289" s="28"/>
      <c r="S1289" s="28"/>
      <c r="T1289" s="28"/>
      <c r="U1289" s="28"/>
    </row>
    <row r="1290" spans="2:21" x14ac:dyDescent="0.25">
      <c r="B1290" s="28"/>
      <c r="C1290" s="70"/>
      <c r="D1290" s="47"/>
      <c r="E1290" s="69"/>
      <c r="F1290" s="71"/>
      <c r="G1290" s="71"/>
      <c r="H1290" s="71"/>
      <c r="I1290" s="28"/>
      <c r="J1290" s="28"/>
      <c r="K1290" s="28"/>
      <c r="L1290" s="28"/>
      <c r="M1290" s="28"/>
      <c r="N1290" s="28"/>
      <c r="O1290" s="28"/>
      <c r="P1290" s="28"/>
      <c r="Q1290" s="28"/>
      <c r="R1290" s="28"/>
      <c r="S1290" s="28"/>
      <c r="T1290" s="28"/>
      <c r="U1290" s="28"/>
    </row>
    <row r="1291" spans="2:21" x14ac:dyDescent="0.25">
      <c r="B1291" s="28"/>
      <c r="C1291" s="70"/>
      <c r="D1291" s="47"/>
      <c r="E1291" s="69"/>
      <c r="F1291" s="71"/>
      <c r="G1291" s="71"/>
      <c r="H1291" s="71"/>
      <c r="I1291" s="28"/>
      <c r="J1291" s="28"/>
      <c r="K1291" s="28"/>
      <c r="L1291" s="28"/>
      <c r="M1291" s="28"/>
      <c r="N1291" s="28"/>
      <c r="O1291" s="28"/>
      <c r="P1291" s="28"/>
      <c r="Q1291" s="28"/>
      <c r="R1291" s="28"/>
      <c r="S1291" s="28"/>
      <c r="T1291" s="28"/>
      <c r="U1291" s="28"/>
    </row>
    <row r="1292" spans="2:21" x14ac:dyDescent="0.25">
      <c r="B1292" s="28"/>
      <c r="C1292" s="70"/>
      <c r="D1292" s="47"/>
      <c r="E1292" s="69"/>
      <c r="F1292" s="71"/>
      <c r="G1292" s="71"/>
      <c r="H1292" s="71"/>
      <c r="I1292" s="28"/>
      <c r="J1292" s="28"/>
      <c r="K1292" s="28"/>
      <c r="L1292" s="28"/>
      <c r="M1292" s="28"/>
      <c r="N1292" s="28"/>
      <c r="O1292" s="28"/>
      <c r="P1292" s="28"/>
      <c r="Q1292" s="28"/>
      <c r="R1292" s="28"/>
      <c r="S1292" s="28"/>
      <c r="T1292" s="28"/>
      <c r="U1292" s="28"/>
    </row>
    <row r="1293" spans="2:21" x14ac:dyDescent="0.25">
      <c r="B1293" s="28"/>
      <c r="C1293" s="70"/>
      <c r="D1293" s="47"/>
      <c r="E1293" s="69"/>
      <c r="F1293" s="71"/>
      <c r="G1293" s="71"/>
      <c r="H1293" s="71"/>
      <c r="I1293" s="28"/>
      <c r="J1293" s="28"/>
      <c r="K1293" s="28"/>
      <c r="L1293" s="28"/>
      <c r="M1293" s="28"/>
      <c r="N1293" s="28"/>
      <c r="O1293" s="28"/>
      <c r="P1293" s="28"/>
      <c r="Q1293" s="28"/>
      <c r="R1293" s="28"/>
      <c r="S1293" s="28"/>
      <c r="T1293" s="28"/>
      <c r="U1293" s="28"/>
    </row>
    <row r="1294" spans="2:21" x14ac:dyDescent="0.25">
      <c r="B1294" s="28"/>
      <c r="C1294" s="70"/>
      <c r="D1294" s="47"/>
      <c r="E1294" s="69"/>
      <c r="F1294" s="71"/>
      <c r="G1294" s="71"/>
      <c r="H1294" s="71"/>
      <c r="I1294" s="28"/>
      <c r="J1294" s="28"/>
      <c r="K1294" s="28"/>
      <c r="L1294" s="28"/>
      <c r="M1294" s="28"/>
      <c r="N1294" s="28"/>
      <c r="O1294" s="28"/>
      <c r="P1294" s="28"/>
      <c r="Q1294" s="28"/>
      <c r="R1294" s="28"/>
      <c r="S1294" s="28"/>
      <c r="T1294" s="28"/>
      <c r="U1294" s="28"/>
    </row>
    <row r="1295" spans="2:21" x14ac:dyDescent="0.25">
      <c r="B1295" s="28"/>
      <c r="C1295" s="70"/>
      <c r="D1295" s="47"/>
      <c r="E1295" s="69"/>
      <c r="F1295" s="71"/>
      <c r="G1295" s="71"/>
      <c r="H1295" s="71"/>
      <c r="I1295" s="28"/>
      <c r="J1295" s="28"/>
      <c r="K1295" s="28"/>
      <c r="L1295" s="28"/>
      <c r="M1295" s="28"/>
      <c r="N1295" s="28"/>
      <c r="O1295" s="28"/>
      <c r="P1295" s="28"/>
      <c r="Q1295" s="28"/>
      <c r="R1295" s="28"/>
      <c r="S1295" s="28"/>
      <c r="T1295" s="28"/>
      <c r="U1295" s="28"/>
    </row>
    <row r="1296" spans="2:21" x14ac:dyDescent="0.25">
      <c r="B1296" s="28"/>
      <c r="C1296" s="70"/>
      <c r="D1296" s="47"/>
      <c r="E1296" s="69"/>
      <c r="F1296" s="71"/>
      <c r="G1296" s="71"/>
      <c r="H1296" s="71"/>
      <c r="I1296" s="28"/>
      <c r="J1296" s="28"/>
      <c r="K1296" s="28"/>
      <c r="L1296" s="28"/>
      <c r="M1296" s="28"/>
      <c r="N1296" s="28"/>
      <c r="O1296" s="28"/>
      <c r="P1296" s="28"/>
      <c r="Q1296" s="28"/>
      <c r="R1296" s="28"/>
      <c r="S1296" s="28"/>
      <c r="T1296" s="28"/>
      <c r="U1296" s="28"/>
    </row>
    <row r="1297" spans="2:21" x14ac:dyDescent="0.25">
      <c r="B1297" s="28"/>
      <c r="C1297" s="70"/>
      <c r="D1297" s="47"/>
      <c r="E1297" s="69"/>
      <c r="F1297" s="71"/>
      <c r="G1297" s="71"/>
      <c r="H1297" s="71"/>
      <c r="I1297" s="28"/>
      <c r="J1297" s="28"/>
      <c r="K1297" s="28"/>
      <c r="L1297" s="28"/>
      <c r="M1297" s="28"/>
      <c r="N1297" s="28"/>
      <c r="O1297" s="28"/>
      <c r="P1297" s="28"/>
      <c r="Q1297" s="28"/>
      <c r="R1297" s="28"/>
      <c r="S1297" s="28"/>
      <c r="T1297" s="28"/>
      <c r="U1297" s="28"/>
    </row>
    <row r="1298" spans="2:21" x14ac:dyDescent="0.25">
      <c r="B1298" s="28"/>
      <c r="C1298" s="70"/>
      <c r="D1298" s="47"/>
      <c r="E1298" s="69"/>
      <c r="F1298" s="71"/>
      <c r="G1298" s="71"/>
      <c r="H1298" s="71"/>
      <c r="I1298" s="28"/>
      <c r="J1298" s="28"/>
      <c r="K1298" s="28"/>
      <c r="L1298" s="28"/>
      <c r="M1298" s="28"/>
      <c r="N1298" s="28"/>
      <c r="O1298" s="28"/>
      <c r="P1298" s="28"/>
      <c r="Q1298" s="28"/>
      <c r="R1298" s="28"/>
      <c r="S1298" s="28"/>
      <c r="T1298" s="28"/>
      <c r="U1298" s="28"/>
    </row>
    <row r="1299" spans="2:21" x14ac:dyDescent="0.25">
      <c r="B1299" s="28"/>
      <c r="C1299" s="70"/>
      <c r="D1299" s="47"/>
      <c r="E1299" s="69"/>
      <c r="F1299" s="71"/>
      <c r="G1299" s="71"/>
      <c r="H1299" s="71"/>
      <c r="I1299" s="28"/>
      <c r="J1299" s="28"/>
      <c r="K1299" s="28"/>
      <c r="L1299" s="28"/>
      <c r="M1299" s="28"/>
      <c r="N1299" s="28"/>
      <c r="O1299" s="28"/>
      <c r="P1299" s="28"/>
      <c r="Q1299" s="28"/>
      <c r="R1299" s="28"/>
      <c r="S1299" s="28"/>
      <c r="T1299" s="28"/>
      <c r="U1299" s="28"/>
    </row>
    <row r="1300" spans="2:21" x14ac:dyDescent="0.25">
      <c r="B1300" s="28"/>
      <c r="C1300" s="70"/>
      <c r="D1300" s="47"/>
      <c r="E1300" s="69"/>
      <c r="F1300" s="71"/>
      <c r="G1300" s="71"/>
      <c r="H1300" s="71"/>
      <c r="I1300" s="28"/>
      <c r="J1300" s="28"/>
      <c r="K1300" s="28"/>
      <c r="L1300" s="28"/>
      <c r="M1300" s="28"/>
      <c r="N1300" s="28"/>
      <c r="O1300" s="28"/>
      <c r="P1300" s="28"/>
      <c r="Q1300" s="28"/>
      <c r="R1300" s="28"/>
      <c r="S1300" s="28"/>
      <c r="T1300" s="28"/>
      <c r="U1300" s="28"/>
    </row>
    <row r="1301" spans="2:21" x14ac:dyDescent="0.25">
      <c r="B1301" s="28"/>
      <c r="C1301" s="70"/>
      <c r="D1301" s="47"/>
      <c r="E1301" s="69"/>
      <c r="F1301" s="71"/>
      <c r="G1301" s="71"/>
      <c r="H1301" s="71"/>
      <c r="I1301" s="28"/>
      <c r="J1301" s="28"/>
      <c r="K1301" s="28"/>
      <c r="L1301" s="28"/>
      <c r="M1301" s="28"/>
      <c r="N1301" s="28"/>
      <c r="O1301" s="28"/>
      <c r="P1301" s="28"/>
      <c r="Q1301" s="28"/>
      <c r="R1301" s="28"/>
      <c r="S1301" s="28"/>
      <c r="T1301" s="28"/>
      <c r="U1301" s="28"/>
    </row>
    <row r="1302" spans="2:21" x14ac:dyDescent="0.25">
      <c r="B1302" s="28"/>
      <c r="C1302" s="70"/>
      <c r="D1302" s="47"/>
      <c r="E1302" s="69"/>
      <c r="F1302" s="71"/>
      <c r="G1302" s="71"/>
      <c r="H1302" s="71"/>
      <c r="I1302" s="28"/>
      <c r="J1302" s="28"/>
      <c r="K1302" s="28"/>
      <c r="L1302" s="28"/>
      <c r="M1302" s="28"/>
      <c r="N1302" s="28"/>
      <c r="O1302" s="28"/>
      <c r="P1302" s="28"/>
      <c r="Q1302" s="28"/>
      <c r="R1302" s="28"/>
      <c r="S1302" s="28"/>
      <c r="T1302" s="28"/>
      <c r="U1302" s="28"/>
    </row>
    <row r="1303" spans="2:21" x14ac:dyDescent="0.25">
      <c r="B1303" s="28"/>
      <c r="C1303" s="70"/>
      <c r="D1303" s="47"/>
      <c r="E1303" s="69"/>
      <c r="F1303" s="71"/>
      <c r="G1303" s="71"/>
      <c r="H1303" s="71"/>
      <c r="I1303" s="28"/>
      <c r="J1303" s="28"/>
      <c r="K1303" s="28"/>
      <c r="L1303" s="28"/>
      <c r="M1303" s="28"/>
      <c r="N1303" s="28"/>
      <c r="O1303" s="28"/>
      <c r="P1303" s="28"/>
      <c r="Q1303" s="28"/>
      <c r="R1303" s="28"/>
      <c r="S1303" s="28"/>
      <c r="T1303" s="28"/>
      <c r="U1303" s="28"/>
    </row>
    <row r="1304" spans="2:21" x14ac:dyDescent="0.25">
      <c r="B1304" s="28"/>
      <c r="C1304" s="70"/>
      <c r="D1304" s="47"/>
      <c r="E1304" s="69"/>
      <c r="F1304" s="71"/>
      <c r="G1304" s="71"/>
      <c r="H1304" s="71"/>
      <c r="I1304" s="28"/>
      <c r="J1304" s="28"/>
      <c r="K1304" s="28"/>
      <c r="L1304" s="28"/>
      <c r="M1304" s="28"/>
      <c r="N1304" s="28"/>
      <c r="O1304" s="28"/>
      <c r="P1304" s="28"/>
      <c r="Q1304" s="28"/>
      <c r="R1304" s="28"/>
      <c r="S1304" s="28"/>
      <c r="T1304" s="28"/>
      <c r="U1304" s="28"/>
    </row>
    <row r="1305" spans="2:21" x14ac:dyDescent="0.25">
      <c r="B1305" s="28"/>
      <c r="C1305" s="70"/>
      <c r="D1305" s="47"/>
      <c r="E1305" s="69"/>
      <c r="F1305" s="71"/>
      <c r="G1305" s="71"/>
      <c r="H1305" s="71"/>
      <c r="I1305" s="28"/>
      <c r="J1305" s="28"/>
      <c r="K1305" s="28"/>
      <c r="L1305" s="28"/>
      <c r="M1305" s="28"/>
      <c r="N1305" s="28"/>
      <c r="O1305" s="28"/>
      <c r="P1305" s="28"/>
      <c r="Q1305" s="28"/>
      <c r="R1305" s="28"/>
      <c r="S1305" s="28"/>
      <c r="T1305" s="28"/>
      <c r="U1305" s="28"/>
    </row>
    <row r="1306" spans="2:21" x14ac:dyDescent="0.25">
      <c r="B1306" s="28"/>
      <c r="C1306" s="70"/>
      <c r="D1306" s="47"/>
      <c r="E1306" s="69"/>
      <c r="F1306" s="71"/>
      <c r="G1306" s="71"/>
      <c r="H1306" s="71"/>
      <c r="I1306" s="28"/>
      <c r="J1306" s="28"/>
      <c r="K1306" s="28"/>
      <c r="L1306" s="28"/>
      <c r="M1306" s="28"/>
      <c r="N1306" s="28"/>
      <c r="O1306" s="28"/>
      <c r="P1306" s="28"/>
      <c r="Q1306" s="28"/>
      <c r="R1306" s="28"/>
      <c r="S1306" s="28"/>
      <c r="T1306" s="28"/>
      <c r="U1306" s="28"/>
    </row>
    <row r="1307" spans="2:21" x14ac:dyDescent="0.25">
      <c r="B1307" s="28"/>
      <c r="C1307" s="70"/>
      <c r="D1307" s="47"/>
      <c r="E1307" s="69"/>
      <c r="F1307" s="71"/>
      <c r="G1307" s="71"/>
      <c r="H1307" s="71"/>
      <c r="I1307" s="28"/>
      <c r="J1307" s="28"/>
      <c r="K1307" s="28"/>
      <c r="L1307" s="28"/>
      <c r="M1307" s="28"/>
      <c r="N1307" s="28"/>
      <c r="O1307" s="28"/>
      <c r="P1307" s="28"/>
      <c r="Q1307" s="28"/>
      <c r="R1307" s="28"/>
      <c r="S1307" s="28"/>
      <c r="T1307" s="28"/>
      <c r="U1307" s="28"/>
    </row>
    <row r="1308" spans="2:21" x14ac:dyDescent="0.25">
      <c r="B1308" s="28"/>
      <c r="C1308" s="70"/>
      <c r="D1308" s="47"/>
      <c r="E1308" s="69"/>
      <c r="F1308" s="71"/>
      <c r="G1308" s="71"/>
      <c r="H1308" s="71"/>
      <c r="I1308" s="28"/>
      <c r="J1308" s="28"/>
      <c r="K1308" s="28"/>
      <c r="L1308" s="28"/>
      <c r="M1308" s="28"/>
      <c r="N1308" s="28"/>
      <c r="O1308" s="28"/>
      <c r="P1308" s="28"/>
      <c r="Q1308" s="28"/>
      <c r="R1308" s="28"/>
      <c r="S1308" s="28"/>
      <c r="T1308" s="28"/>
      <c r="U1308" s="28"/>
    </row>
    <row r="1309" spans="2:21" x14ac:dyDescent="0.25">
      <c r="B1309" s="28"/>
      <c r="C1309" s="70"/>
      <c r="D1309" s="47"/>
      <c r="E1309" s="69"/>
      <c r="F1309" s="71"/>
      <c r="G1309" s="71"/>
      <c r="H1309" s="71"/>
      <c r="I1309" s="28"/>
      <c r="J1309" s="28"/>
      <c r="K1309" s="28"/>
      <c r="L1309" s="28"/>
      <c r="M1309" s="28"/>
      <c r="N1309" s="28"/>
      <c r="O1309" s="28"/>
      <c r="P1309" s="28"/>
      <c r="Q1309" s="28"/>
      <c r="R1309" s="28"/>
      <c r="S1309" s="28"/>
      <c r="T1309" s="28"/>
      <c r="U1309" s="28"/>
    </row>
    <row r="1310" spans="2:21" x14ac:dyDescent="0.25">
      <c r="B1310" s="28"/>
      <c r="C1310" s="70"/>
      <c r="D1310" s="47"/>
      <c r="E1310" s="69"/>
      <c r="F1310" s="71"/>
      <c r="G1310" s="71"/>
      <c r="H1310" s="71"/>
      <c r="I1310" s="28"/>
      <c r="J1310" s="28"/>
      <c r="K1310" s="28"/>
      <c r="L1310" s="28"/>
      <c r="M1310" s="28"/>
      <c r="N1310" s="28"/>
      <c r="O1310" s="28"/>
      <c r="P1310" s="28"/>
      <c r="Q1310" s="28"/>
      <c r="R1310" s="28"/>
      <c r="S1310" s="28"/>
      <c r="T1310" s="28"/>
      <c r="U1310" s="28"/>
    </row>
    <row r="1311" spans="2:21" x14ac:dyDescent="0.25">
      <c r="B1311" s="28"/>
      <c r="C1311" s="70"/>
      <c r="D1311" s="47"/>
      <c r="E1311" s="69"/>
      <c r="F1311" s="71"/>
      <c r="G1311" s="71"/>
      <c r="H1311" s="71"/>
      <c r="I1311" s="28"/>
      <c r="J1311" s="28"/>
      <c r="K1311" s="28"/>
      <c r="L1311" s="28"/>
      <c r="M1311" s="28"/>
      <c r="N1311" s="28"/>
      <c r="O1311" s="28"/>
      <c r="P1311" s="28"/>
      <c r="Q1311" s="28"/>
      <c r="R1311" s="28"/>
      <c r="S1311" s="28"/>
      <c r="T1311" s="28"/>
      <c r="U1311" s="28"/>
    </row>
    <row r="1312" spans="2:21" x14ac:dyDescent="0.25">
      <c r="B1312" s="28"/>
      <c r="C1312" s="70"/>
      <c r="D1312" s="47"/>
      <c r="E1312" s="69"/>
      <c r="F1312" s="71"/>
      <c r="G1312" s="71"/>
      <c r="H1312" s="71"/>
      <c r="I1312" s="28"/>
      <c r="J1312" s="28"/>
      <c r="K1312" s="28"/>
      <c r="L1312" s="28"/>
      <c r="M1312" s="28"/>
      <c r="N1312" s="28"/>
      <c r="O1312" s="28"/>
      <c r="P1312" s="28"/>
      <c r="Q1312" s="28"/>
      <c r="R1312" s="28"/>
      <c r="S1312" s="28"/>
      <c r="T1312" s="28"/>
      <c r="U1312" s="28"/>
    </row>
    <row r="1313" spans="2:21" x14ac:dyDescent="0.25">
      <c r="B1313" s="28"/>
      <c r="C1313" s="70"/>
      <c r="D1313" s="47"/>
      <c r="E1313" s="69"/>
      <c r="F1313" s="71"/>
      <c r="G1313" s="71"/>
      <c r="H1313" s="71"/>
      <c r="I1313" s="28"/>
      <c r="J1313" s="28"/>
      <c r="K1313" s="28"/>
      <c r="L1313" s="28"/>
      <c r="M1313" s="28"/>
      <c r="N1313" s="28"/>
      <c r="O1313" s="28"/>
      <c r="P1313" s="28"/>
      <c r="Q1313" s="28"/>
      <c r="R1313" s="28"/>
      <c r="S1313" s="28"/>
      <c r="T1313" s="28"/>
      <c r="U1313" s="28"/>
    </row>
    <row r="1314" spans="2:21" x14ac:dyDescent="0.25">
      <c r="B1314" s="28"/>
      <c r="C1314" s="70"/>
      <c r="D1314" s="47"/>
      <c r="E1314" s="69"/>
      <c r="F1314" s="71"/>
      <c r="G1314" s="71"/>
      <c r="H1314" s="71"/>
      <c r="I1314" s="28"/>
      <c r="J1314" s="28"/>
      <c r="K1314" s="28"/>
      <c r="L1314" s="28"/>
      <c r="M1314" s="28"/>
      <c r="N1314" s="28"/>
      <c r="O1314" s="28"/>
      <c r="P1314" s="28"/>
      <c r="Q1314" s="28"/>
      <c r="R1314" s="28"/>
      <c r="S1314" s="28"/>
      <c r="T1314" s="28"/>
      <c r="U1314" s="28"/>
    </row>
    <row r="1315" spans="2:21" x14ac:dyDescent="0.25">
      <c r="B1315" s="28"/>
      <c r="C1315" s="70"/>
      <c r="D1315" s="47"/>
      <c r="E1315" s="69"/>
      <c r="F1315" s="71"/>
      <c r="G1315" s="71"/>
      <c r="H1315" s="71"/>
      <c r="I1315" s="28"/>
      <c r="J1315" s="28"/>
      <c r="K1315" s="28"/>
      <c r="L1315" s="28"/>
      <c r="M1315" s="28"/>
      <c r="N1315" s="28"/>
      <c r="O1315" s="28"/>
      <c r="P1315" s="28"/>
      <c r="Q1315" s="28"/>
      <c r="R1315" s="28"/>
      <c r="S1315" s="28"/>
      <c r="T1315" s="28"/>
      <c r="U1315" s="28"/>
    </row>
    <row r="1316" spans="2:21" x14ac:dyDescent="0.25">
      <c r="B1316" s="28"/>
      <c r="C1316" s="70"/>
      <c r="D1316" s="47"/>
      <c r="E1316" s="69"/>
      <c r="F1316" s="71"/>
      <c r="G1316" s="71"/>
      <c r="H1316" s="71"/>
      <c r="I1316" s="28"/>
      <c r="J1316" s="28"/>
      <c r="K1316" s="28"/>
      <c r="L1316" s="28"/>
      <c r="M1316" s="28"/>
      <c r="N1316" s="28"/>
      <c r="O1316" s="28"/>
      <c r="P1316" s="28"/>
      <c r="Q1316" s="28"/>
      <c r="R1316" s="28"/>
      <c r="S1316" s="28"/>
      <c r="T1316" s="28"/>
      <c r="U1316" s="28"/>
    </row>
    <row r="1317" spans="2:21" x14ac:dyDescent="0.25">
      <c r="B1317" s="28"/>
      <c r="C1317" s="70"/>
      <c r="D1317" s="47"/>
      <c r="E1317" s="69"/>
      <c r="F1317" s="71"/>
      <c r="G1317" s="71"/>
      <c r="H1317" s="71"/>
      <c r="I1317" s="28"/>
      <c r="J1317" s="28"/>
      <c r="K1317" s="28"/>
      <c r="L1317" s="28"/>
      <c r="M1317" s="28"/>
      <c r="N1317" s="28"/>
      <c r="O1317" s="28"/>
      <c r="P1317" s="28"/>
      <c r="Q1317" s="28"/>
      <c r="R1317" s="28"/>
      <c r="S1317" s="28"/>
      <c r="T1317" s="28"/>
      <c r="U1317" s="28"/>
    </row>
    <row r="1318" spans="2:21" x14ac:dyDescent="0.25">
      <c r="B1318" s="28"/>
      <c r="C1318" s="70"/>
      <c r="D1318" s="47"/>
      <c r="E1318" s="69"/>
      <c r="F1318" s="71"/>
      <c r="G1318" s="71"/>
      <c r="H1318" s="71"/>
      <c r="I1318" s="28"/>
      <c r="J1318" s="28"/>
      <c r="K1318" s="28"/>
      <c r="L1318" s="28"/>
      <c r="M1318" s="28"/>
      <c r="N1318" s="28"/>
      <c r="O1318" s="28"/>
      <c r="P1318" s="28"/>
      <c r="Q1318" s="28"/>
      <c r="R1318" s="28"/>
      <c r="S1318" s="28"/>
      <c r="T1318" s="28"/>
      <c r="U1318" s="28"/>
    </row>
    <row r="1319" spans="2:21" x14ac:dyDescent="0.25">
      <c r="B1319" s="28"/>
      <c r="C1319" s="70"/>
      <c r="D1319" s="47"/>
      <c r="E1319" s="69"/>
      <c r="F1319" s="71"/>
      <c r="G1319" s="71"/>
      <c r="H1319" s="71"/>
      <c r="I1319" s="28"/>
      <c r="J1319" s="28"/>
      <c r="K1319" s="28"/>
      <c r="L1319" s="28"/>
      <c r="M1319" s="28"/>
      <c r="N1319" s="28"/>
      <c r="O1319" s="28"/>
      <c r="P1319" s="28"/>
      <c r="Q1319" s="28"/>
      <c r="R1319" s="28"/>
      <c r="S1319" s="28"/>
      <c r="T1319" s="28"/>
      <c r="U1319" s="28"/>
    </row>
    <row r="1320" spans="2:21" x14ac:dyDescent="0.25">
      <c r="B1320" s="28"/>
      <c r="C1320" s="70"/>
      <c r="D1320" s="47"/>
      <c r="E1320" s="69"/>
      <c r="F1320" s="71"/>
      <c r="G1320" s="71"/>
      <c r="H1320" s="71"/>
      <c r="I1320" s="28"/>
      <c r="J1320" s="28"/>
      <c r="K1320" s="28"/>
      <c r="L1320" s="28"/>
      <c r="M1320" s="28"/>
      <c r="N1320" s="28"/>
      <c r="O1320" s="28"/>
      <c r="P1320" s="28"/>
      <c r="Q1320" s="28"/>
      <c r="R1320" s="28"/>
      <c r="S1320" s="28"/>
      <c r="T1320" s="28"/>
      <c r="U1320" s="28"/>
    </row>
    <row r="1321" spans="2:21" x14ac:dyDescent="0.25">
      <c r="B1321" s="28"/>
      <c r="C1321" s="70"/>
      <c r="D1321" s="47"/>
      <c r="E1321" s="69"/>
      <c r="F1321" s="71"/>
      <c r="G1321" s="71"/>
      <c r="H1321" s="71"/>
      <c r="I1321" s="28"/>
      <c r="J1321" s="28"/>
      <c r="K1321" s="28"/>
      <c r="L1321" s="28"/>
      <c r="M1321" s="28"/>
      <c r="N1321" s="28"/>
      <c r="O1321" s="28"/>
      <c r="P1321" s="28"/>
      <c r="Q1321" s="28"/>
      <c r="R1321" s="28"/>
      <c r="S1321" s="28"/>
      <c r="T1321" s="28"/>
      <c r="U1321" s="28"/>
    </row>
    <row r="1322" spans="2:21" x14ac:dyDescent="0.25">
      <c r="B1322" s="28"/>
      <c r="C1322" s="70"/>
      <c r="D1322" s="47"/>
      <c r="E1322" s="69"/>
      <c r="F1322" s="71"/>
      <c r="G1322" s="71"/>
      <c r="H1322" s="71"/>
      <c r="I1322" s="28"/>
      <c r="J1322" s="28"/>
      <c r="K1322" s="28"/>
      <c r="L1322" s="28"/>
      <c r="M1322" s="28"/>
      <c r="N1322" s="28"/>
      <c r="O1322" s="28"/>
      <c r="P1322" s="28"/>
      <c r="Q1322" s="28"/>
      <c r="R1322" s="28"/>
      <c r="S1322" s="28"/>
      <c r="T1322" s="28"/>
      <c r="U1322" s="28"/>
    </row>
    <row r="1323" spans="2:21" x14ac:dyDescent="0.25">
      <c r="B1323" s="28"/>
      <c r="C1323" s="70"/>
      <c r="D1323" s="47"/>
      <c r="E1323" s="69"/>
      <c r="F1323" s="71"/>
      <c r="G1323" s="71"/>
      <c r="H1323" s="71"/>
      <c r="I1323" s="28"/>
      <c r="J1323" s="28"/>
      <c r="K1323" s="28"/>
      <c r="L1323" s="28"/>
      <c r="M1323" s="28"/>
      <c r="N1323" s="28"/>
      <c r="O1323" s="28"/>
      <c r="P1323" s="28"/>
      <c r="Q1323" s="28"/>
      <c r="R1323" s="28"/>
      <c r="S1323" s="28"/>
      <c r="T1323" s="28"/>
      <c r="U1323" s="28"/>
    </row>
    <row r="1324" spans="2:21" x14ac:dyDescent="0.25">
      <c r="B1324" s="28"/>
      <c r="C1324" s="70"/>
      <c r="D1324" s="47"/>
      <c r="E1324" s="69"/>
      <c r="F1324" s="71"/>
      <c r="G1324" s="71"/>
      <c r="H1324" s="71"/>
      <c r="I1324" s="28"/>
      <c r="J1324" s="28"/>
      <c r="K1324" s="28"/>
      <c r="L1324" s="28"/>
      <c r="M1324" s="28"/>
      <c r="N1324" s="28"/>
      <c r="O1324" s="28"/>
      <c r="P1324" s="28"/>
      <c r="Q1324" s="28"/>
      <c r="R1324" s="28"/>
      <c r="S1324" s="28"/>
      <c r="T1324" s="28"/>
      <c r="U1324" s="28"/>
    </row>
    <row r="1325" spans="2:21" x14ac:dyDescent="0.25">
      <c r="B1325" s="28"/>
      <c r="C1325" s="70"/>
      <c r="D1325" s="47"/>
      <c r="E1325" s="69"/>
      <c r="F1325" s="71"/>
      <c r="G1325" s="71"/>
      <c r="H1325" s="71"/>
      <c r="I1325" s="28"/>
      <c r="J1325" s="28"/>
      <c r="K1325" s="28"/>
      <c r="L1325" s="28"/>
      <c r="M1325" s="28"/>
      <c r="N1325" s="28"/>
      <c r="O1325" s="28"/>
      <c r="P1325" s="28"/>
      <c r="Q1325" s="28"/>
      <c r="R1325" s="28"/>
      <c r="S1325" s="28"/>
      <c r="T1325" s="28"/>
      <c r="U1325" s="28"/>
    </row>
    <row r="1326" spans="2:21" x14ac:dyDescent="0.25">
      <c r="B1326" s="28"/>
      <c r="C1326" s="70"/>
      <c r="D1326" s="47"/>
      <c r="E1326" s="69"/>
      <c r="F1326" s="71"/>
      <c r="G1326" s="71"/>
      <c r="H1326" s="71"/>
      <c r="I1326" s="28"/>
      <c r="J1326" s="28"/>
      <c r="K1326" s="28"/>
      <c r="L1326" s="28"/>
      <c r="M1326" s="28"/>
      <c r="N1326" s="28"/>
      <c r="O1326" s="28"/>
      <c r="P1326" s="28"/>
      <c r="Q1326" s="28"/>
      <c r="R1326" s="28"/>
      <c r="S1326" s="28"/>
      <c r="T1326" s="28"/>
      <c r="U1326" s="28"/>
    </row>
    <row r="1327" spans="2:21" x14ac:dyDescent="0.25">
      <c r="B1327" s="28"/>
      <c r="C1327" s="70"/>
      <c r="D1327" s="47"/>
      <c r="E1327" s="69"/>
      <c r="F1327" s="71"/>
      <c r="G1327" s="71"/>
      <c r="H1327" s="71"/>
      <c r="I1327" s="28"/>
      <c r="J1327" s="28"/>
      <c r="K1327" s="28"/>
      <c r="L1327" s="28"/>
      <c r="M1327" s="28"/>
      <c r="N1327" s="28"/>
      <c r="O1327" s="28"/>
      <c r="P1327" s="28"/>
      <c r="Q1327" s="28"/>
      <c r="R1327" s="28"/>
      <c r="S1327" s="28"/>
      <c r="T1327" s="28"/>
      <c r="U1327" s="28"/>
    </row>
    <row r="1328" spans="2:21" x14ac:dyDescent="0.25">
      <c r="B1328" s="28"/>
      <c r="C1328" s="70"/>
      <c r="D1328" s="47"/>
      <c r="E1328" s="69"/>
      <c r="F1328" s="71"/>
      <c r="G1328" s="71"/>
      <c r="H1328" s="71"/>
      <c r="I1328" s="28"/>
      <c r="J1328" s="28"/>
      <c r="K1328" s="28"/>
      <c r="L1328" s="28"/>
      <c r="M1328" s="28"/>
      <c r="N1328" s="28"/>
      <c r="O1328" s="28"/>
      <c r="P1328" s="28"/>
      <c r="Q1328" s="28"/>
      <c r="R1328" s="28"/>
      <c r="S1328" s="28"/>
      <c r="T1328" s="28"/>
      <c r="U1328" s="28"/>
    </row>
    <row r="1329" spans="2:21" x14ac:dyDescent="0.25">
      <c r="B1329" s="28"/>
      <c r="C1329" s="70"/>
      <c r="D1329" s="47"/>
      <c r="E1329" s="69"/>
      <c r="F1329" s="71"/>
      <c r="G1329" s="71"/>
      <c r="H1329" s="71"/>
      <c r="I1329" s="28"/>
      <c r="J1329" s="28"/>
      <c r="K1329" s="28"/>
      <c r="L1329" s="28"/>
      <c r="M1329" s="28"/>
      <c r="N1329" s="28"/>
      <c r="O1329" s="28"/>
      <c r="P1329" s="28"/>
      <c r="Q1329" s="28"/>
      <c r="R1329" s="28"/>
      <c r="S1329" s="28"/>
      <c r="T1329" s="28"/>
      <c r="U1329" s="28"/>
    </row>
    <row r="1330" spans="2:21" x14ac:dyDescent="0.25">
      <c r="B1330" s="28"/>
      <c r="C1330" s="70"/>
      <c r="D1330" s="47"/>
      <c r="E1330" s="69"/>
      <c r="F1330" s="71"/>
      <c r="G1330" s="71"/>
      <c r="H1330" s="71"/>
      <c r="I1330" s="28"/>
      <c r="J1330" s="28"/>
      <c r="K1330" s="28"/>
      <c r="L1330" s="28"/>
      <c r="M1330" s="28"/>
      <c r="N1330" s="28"/>
      <c r="O1330" s="28"/>
      <c r="P1330" s="28"/>
      <c r="Q1330" s="28"/>
      <c r="R1330" s="28"/>
      <c r="S1330" s="28"/>
      <c r="T1330" s="28"/>
      <c r="U1330" s="28"/>
    </row>
    <row r="1331" spans="2:21" x14ac:dyDescent="0.25">
      <c r="B1331" s="28"/>
      <c r="C1331" s="70"/>
      <c r="D1331" s="47"/>
      <c r="E1331" s="69"/>
      <c r="F1331" s="71"/>
      <c r="G1331" s="71"/>
      <c r="H1331" s="71"/>
      <c r="I1331" s="28"/>
      <c r="J1331" s="28"/>
      <c r="K1331" s="28"/>
      <c r="L1331" s="28"/>
      <c r="M1331" s="28"/>
      <c r="N1331" s="28"/>
      <c r="O1331" s="28"/>
      <c r="P1331" s="28"/>
      <c r="Q1331" s="28"/>
      <c r="R1331" s="28"/>
      <c r="S1331" s="28"/>
      <c r="T1331" s="28"/>
      <c r="U1331" s="28"/>
    </row>
    <row r="1332" spans="2:21" x14ac:dyDescent="0.25">
      <c r="B1332" s="28"/>
      <c r="C1332" s="70"/>
      <c r="D1332" s="47"/>
      <c r="E1332" s="69"/>
      <c r="F1332" s="71"/>
      <c r="G1332" s="71"/>
      <c r="H1332" s="71"/>
      <c r="I1332" s="28"/>
      <c r="J1332" s="28"/>
      <c r="K1332" s="28"/>
      <c r="L1332" s="28"/>
      <c r="M1332" s="28"/>
      <c r="N1332" s="28"/>
      <c r="O1332" s="28"/>
      <c r="P1332" s="28"/>
      <c r="Q1332" s="28"/>
      <c r="R1332" s="28"/>
      <c r="S1332" s="28"/>
      <c r="T1332" s="28"/>
      <c r="U1332" s="28"/>
    </row>
    <row r="1333" spans="2:21" x14ac:dyDescent="0.25">
      <c r="B1333" s="28"/>
      <c r="C1333" s="70"/>
      <c r="D1333" s="47"/>
      <c r="E1333" s="69"/>
      <c r="F1333" s="71"/>
      <c r="G1333" s="71"/>
      <c r="H1333" s="71"/>
      <c r="I1333" s="28"/>
      <c r="J1333" s="28"/>
      <c r="K1333" s="28"/>
      <c r="L1333" s="28"/>
      <c r="M1333" s="28"/>
      <c r="N1333" s="28"/>
      <c r="O1333" s="28"/>
      <c r="P1333" s="28"/>
      <c r="Q1333" s="28"/>
      <c r="R1333" s="28"/>
      <c r="S1333" s="28"/>
      <c r="T1333" s="28"/>
      <c r="U1333" s="28"/>
    </row>
    <row r="1334" spans="2:21" x14ac:dyDescent="0.25">
      <c r="B1334" s="28"/>
      <c r="C1334" s="70"/>
      <c r="D1334" s="47"/>
      <c r="E1334" s="69"/>
      <c r="F1334" s="71"/>
      <c r="G1334" s="71"/>
      <c r="H1334" s="71"/>
      <c r="I1334" s="28"/>
      <c r="J1334" s="28"/>
      <c r="K1334" s="28"/>
      <c r="L1334" s="28"/>
      <c r="M1334" s="28"/>
      <c r="N1334" s="28"/>
      <c r="O1334" s="28"/>
      <c r="P1334" s="28"/>
      <c r="Q1334" s="28"/>
      <c r="R1334" s="28"/>
      <c r="S1334" s="28"/>
      <c r="T1334" s="28"/>
      <c r="U1334" s="28"/>
    </row>
    <row r="1335" spans="2:21" x14ac:dyDescent="0.25">
      <c r="B1335" s="28"/>
      <c r="C1335" s="70"/>
      <c r="D1335" s="47"/>
      <c r="E1335" s="69"/>
      <c r="F1335" s="71"/>
      <c r="G1335" s="71"/>
      <c r="H1335" s="71"/>
      <c r="I1335" s="28"/>
      <c r="J1335" s="28"/>
      <c r="K1335" s="28"/>
      <c r="L1335" s="28"/>
      <c r="M1335" s="28"/>
      <c r="N1335" s="28"/>
      <c r="O1335" s="28"/>
      <c r="P1335" s="28"/>
      <c r="Q1335" s="28"/>
      <c r="R1335" s="28"/>
      <c r="S1335" s="28"/>
      <c r="T1335" s="28"/>
      <c r="U1335" s="28"/>
    </row>
    <row r="1336" spans="2:21" x14ac:dyDescent="0.25">
      <c r="B1336" s="28"/>
      <c r="C1336" s="70"/>
      <c r="D1336" s="47"/>
      <c r="E1336" s="69"/>
      <c r="F1336" s="71"/>
      <c r="G1336" s="71"/>
      <c r="H1336" s="71"/>
      <c r="I1336" s="28"/>
      <c r="J1336" s="28"/>
      <c r="K1336" s="28"/>
      <c r="L1336" s="28"/>
      <c r="M1336" s="28"/>
      <c r="N1336" s="28"/>
      <c r="O1336" s="28"/>
      <c r="P1336" s="28"/>
      <c r="Q1336" s="28"/>
      <c r="R1336" s="28"/>
      <c r="S1336" s="28"/>
      <c r="T1336" s="28"/>
      <c r="U1336" s="28"/>
    </row>
    <row r="1337" spans="2:21" x14ac:dyDescent="0.25">
      <c r="B1337" s="28"/>
      <c r="C1337" s="70"/>
      <c r="D1337" s="47"/>
      <c r="E1337" s="69"/>
      <c r="F1337" s="71"/>
      <c r="G1337" s="71"/>
      <c r="H1337" s="71"/>
      <c r="I1337" s="28"/>
      <c r="J1337" s="28"/>
      <c r="K1337" s="28"/>
      <c r="L1337" s="28"/>
      <c r="M1337" s="28"/>
      <c r="N1337" s="28"/>
      <c r="O1337" s="28"/>
      <c r="P1337" s="28"/>
      <c r="Q1337" s="28"/>
      <c r="R1337" s="28"/>
      <c r="S1337" s="28"/>
      <c r="T1337" s="28"/>
      <c r="U1337" s="28"/>
    </row>
    <row r="1338" spans="2:21" x14ac:dyDescent="0.25">
      <c r="B1338" s="28"/>
      <c r="C1338" s="70"/>
      <c r="D1338" s="47"/>
      <c r="E1338" s="69"/>
      <c r="F1338" s="71"/>
      <c r="G1338" s="71"/>
      <c r="H1338" s="71"/>
      <c r="I1338" s="28"/>
      <c r="J1338" s="28"/>
      <c r="K1338" s="28"/>
      <c r="L1338" s="28"/>
      <c r="M1338" s="28"/>
      <c r="N1338" s="28"/>
      <c r="O1338" s="28"/>
      <c r="P1338" s="28"/>
      <c r="Q1338" s="28"/>
      <c r="R1338" s="28"/>
      <c r="S1338" s="28"/>
      <c r="T1338" s="28"/>
      <c r="U1338" s="28"/>
    </row>
    <row r="1339" spans="2:21" x14ac:dyDescent="0.25">
      <c r="B1339" s="28"/>
      <c r="C1339" s="70"/>
      <c r="D1339" s="47"/>
      <c r="E1339" s="69"/>
      <c r="F1339" s="71"/>
      <c r="G1339" s="71"/>
      <c r="H1339" s="71"/>
      <c r="I1339" s="28"/>
      <c r="J1339" s="28"/>
      <c r="K1339" s="28"/>
      <c r="L1339" s="28"/>
      <c r="M1339" s="28"/>
      <c r="N1339" s="28"/>
      <c r="O1339" s="28"/>
      <c r="P1339" s="28"/>
      <c r="Q1339" s="28"/>
      <c r="R1339" s="28"/>
      <c r="S1339" s="28"/>
      <c r="T1339" s="28"/>
      <c r="U1339" s="28"/>
    </row>
    <row r="1340" spans="2:21" x14ac:dyDescent="0.25">
      <c r="B1340" s="28"/>
      <c r="C1340" s="70"/>
      <c r="D1340" s="47"/>
      <c r="E1340" s="69"/>
      <c r="F1340" s="71"/>
      <c r="G1340" s="71"/>
      <c r="H1340" s="71"/>
      <c r="I1340" s="28"/>
      <c r="J1340" s="28"/>
      <c r="K1340" s="28"/>
      <c r="L1340" s="28"/>
      <c r="M1340" s="28"/>
      <c r="N1340" s="28"/>
      <c r="O1340" s="28"/>
      <c r="P1340" s="28"/>
      <c r="Q1340" s="28"/>
      <c r="R1340" s="28"/>
      <c r="S1340" s="28"/>
      <c r="T1340" s="28"/>
      <c r="U1340" s="28"/>
    </row>
    <row r="1341" spans="2:21" x14ac:dyDescent="0.25">
      <c r="B1341" s="28"/>
      <c r="C1341" s="70"/>
      <c r="D1341" s="47"/>
      <c r="E1341" s="69"/>
      <c r="F1341" s="71"/>
      <c r="G1341" s="71"/>
      <c r="H1341" s="71"/>
      <c r="I1341" s="28"/>
      <c r="J1341" s="28"/>
      <c r="K1341" s="28"/>
      <c r="L1341" s="28"/>
      <c r="M1341" s="28"/>
      <c r="N1341" s="28"/>
      <c r="O1341" s="28"/>
      <c r="P1341" s="28"/>
      <c r="Q1341" s="28"/>
      <c r="R1341" s="28"/>
      <c r="S1341" s="28"/>
      <c r="T1341" s="28"/>
      <c r="U1341" s="28"/>
    </row>
    <row r="1342" spans="2:21" x14ac:dyDescent="0.25">
      <c r="B1342" s="28"/>
      <c r="C1342" s="70"/>
      <c r="D1342" s="47"/>
      <c r="E1342" s="69"/>
      <c r="F1342" s="71"/>
      <c r="G1342" s="71"/>
      <c r="H1342" s="71"/>
      <c r="I1342" s="28"/>
      <c r="J1342" s="28"/>
      <c r="K1342" s="28"/>
      <c r="L1342" s="28"/>
      <c r="M1342" s="28"/>
      <c r="N1342" s="28"/>
      <c r="O1342" s="28"/>
      <c r="P1342" s="28"/>
      <c r="Q1342" s="28"/>
      <c r="R1342" s="28"/>
      <c r="S1342" s="28"/>
      <c r="T1342" s="28"/>
      <c r="U1342" s="28"/>
    </row>
    <row r="1343" spans="2:21" x14ac:dyDescent="0.25">
      <c r="B1343" s="28"/>
      <c r="C1343" s="70"/>
      <c r="D1343" s="47"/>
      <c r="E1343" s="69"/>
      <c r="F1343" s="71"/>
      <c r="G1343" s="71"/>
      <c r="H1343" s="71"/>
      <c r="I1343" s="28"/>
      <c r="J1343" s="28"/>
      <c r="K1343" s="28"/>
      <c r="L1343" s="28"/>
      <c r="M1343" s="28"/>
      <c r="N1343" s="28"/>
      <c r="O1343" s="28"/>
      <c r="P1343" s="28"/>
      <c r="Q1343" s="28"/>
      <c r="R1343" s="28"/>
      <c r="S1343" s="28"/>
      <c r="T1343" s="28"/>
      <c r="U1343" s="28"/>
    </row>
    <row r="1344" spans="2:21" x14ac:dyDescent="0.25">
      <c r="B1344" s="28"/>
      <c r="C1344" s="70"/>
      <c r="D1344" s="47"/>
      <c r="E1344" s="69"/>
      <c r="F1344" s="71"/>
      <c r="G1344" s="71"/>
      <c r="H1344" s="71"/>
      <c r="I1344" s="28"/>
      <c r="J1344" s="28"/>
      <c r="K1344" s="28"/>
      <c r="L1344" s="28"/>
      <c r="M1344" s="28"/>
      <c r="N1344" s="28"/>
      <c r="O1344" s="28"/>
      <c r="P1344" s="28"/>
      <c r="Q1344" s="28"/>
      <c r="R1344" s="28"/>
      <c r="S1344" s="28"/>
      <c r="T1344" s="28"/>
      <c r="U1344" s="28"/>
    </row>
    <row r="1345" spans="2:21" x14ac:dyDescent="0.25">
      <c r="B1345" s="28"/>
      <c r="C1345" s="70"/>
      <c r="D1345" s="47"/>
      <c r="E1345" s="69"/>
      <c r="F1345" s="71"/>
      <c r="G1345" s="71"/>
      <c r="H1345" s="71"/>
      <c r="I1345" s="28"/>
      <c r="J1345" s="28"/>
      <c r="K1345" s="28"/>
      <c r="L1345" s="28"/>
      <c r="M1345" s="28"/>
      <c r="N1345" s="28"/>
      <c r="O1345" s="28"/>
      <c r="P1345" s="28"/>
      <c r="Q1345" s="28"/>
      <c r="R1345" s="28"/>
      <c r="S1345" s="28"/>
      <c r="T1345" s="28"/>
      <c r="U1345" s="28"/>
    </row>
    <row r="1346" spans="2:21" x14ac:dyDescent="0.25">
      <c r="B1346" s="28"/>
      <c r="C1346" s="70"/>
      <c r="D1346" s="47"/>
      <c r="E1346" s="69"/>
      <c r="F1346" s="71"/>
      <c r="G1346" s="71"/>
      <c r="H1346" s="71"/>
      <c r="I1346" s="28"/>
      <c r="J1346" s="28"/>
      <c r="K1346" s="28"/>
      <c r="L1346" s="28"/>
      <c r="M1346" s="28"/>
      <c r="N1346" s="28"/>
      <c r="O1346" s="28"/>
      <c r="P1346" s="28"/>
      <c r="Q1346" s="28"/>
      <c r="R1346" s="28"/>
      <c r="S1346" s="28"/>
      <c r="T1346" s="28"/>
      <c r="U1346" s="28"/>
    </row>
    <row r="1347" spans="2:21" x14ac:dyDescent="0.25">
      <c r="B1347" s="28"/>
      <c r="C1347" s="70"/>
      <c r="D1347" s="47"/>
      <c r="E1347" s="69"/>
      <c r="F1347" s="71"/>
      <c r="G1347" s="71"/>
      <c r="H1347" s="71"/>
      <c r="I1347" s="28"/>
      <c r="J1347" s="28"/>
      <c r="K1347" s="28"/>
      <c r="L1347" s="28"/>
      <c r="M1347" s="28"/>
      <c r="N1347" s="28"/>
      <c r="O1347" s="28"/>
      <c r="P1347" s="28"/>
      <c r="Q1347" s="28"/>
      <c r="R1347" s="28"/>
      <c r="S1347" s="28"/>
      <c r="T1347" s="28"/>
      <c r="U1347" s="28"/>
    </row>
    <row r="1348" spans="2:21" x14ac:dyDescent="0.25">
      <c r="B1348" s="28"/>
      <c r="C1348" s="70"/>
      <c r="D1348" s="47"/>
      <c r="E1348" s="69"/>
      <c r="F1348" s="71"/>
      <c r="G1348" s="71"/>
      <c r="H1348" s="71"/>
      <c r="I1348" s="28"/>
      <c r="J1348" s="28"/>
      <c r="K1348" s="28"/>
      <c r="L1348" s="28"/>
      <c r="M1348" s="28"/>
      <c r="N1348" s="28"/>
      <c r="O1348" s="28"/>
      <c r="P1348" s="28"/>
      <c r="Q1348" s="28"/>
      <c r="R1348" s="28"/>
      <c r="S1348" s="28"/>
      <c r="T1348" s="28"/>
      <c r="U1348" s="28"/>
    </row>
    <row r="1349" spans="2:21" x14ac:dyDescent="0.25">
      <c r="B1349" s="28"/>
      <c r="C1349" s="70"/>
      <c r="D1349" s="47"/>
      <c r="E1349" s="69"/>
      <c r="F1349" s="71"/>
      <c r="G1349" s="71"/>
      <c r="H1349" s="71"/>
      <c r="I1349" s="28"/>
      <c r="J1349" s="28"/>
      <c r="K1349" s="28"/>
      <c r="L1349" s="28"/>
      <c r="M1349" s="28"/>
      <c r="N1349" s="28"/>
      <c r="O1349" s="28"/>
      <c r="P1349" s="28"/>
      <c r="Q1349" s="28"/>
      <c r="R1349" s="28"/>
      <c r="S1349" s="28"/>
      <c r="T1349" s="28"/>
      <c r="U1349" s="28"/>
    </row>
    <row r="1350" spans="2:21" x14ac:dyDescent="0.25">
      <c r="B1350" s="28"/>
      <c r="C1350" s="70"/>
      <c r="D1350" s="47"/>
      <c r="E1350" s="69"/>
      <c r="F1350" s="71"/>
      <c r="G1350" s="71"/>
      <c r="H1350" s="71"/>
      <c r="I1350" s="28"/>
      <c r="J1350" s="28"/>
      <c r="K1350" s="28"/>
      <c r="L1350" s="28"/>
      <c r="M1350" s="28"/>
      <c r="N1350" s="28"/>
      <c r="O1350" s="28"/>
      <c r="P1350" s="28"/>
      <c r="Q1350" s="28"/>
      <c r="R1350" s="28"/>
      <c r="S1350" s="28"/>
      <c r="T1350" s="28"/>
      <c r="U1350" s="28"/>
    </row>
    <row r="1351" spans="2:21" x14ac:dyDescent="0.25">
      <c r="B1351" s="28"/>
      <c r="C1351" s="70"/>
      <c r="D1351" s="47"/>
      <c r="E1351" s="69"/>
      <c r="F1351" s="71"/>
      <c r="G1351" s="71"/>
      <c r="H1351" s="71"/>
      <c r="I1351" s="28"/>
      <c r="J1351" s="28"/>
      <c r="K1351" s="28"/>
      <c r="L1351" s="28"/>
      <c r="M1351" s="28"/>
      <c r="N1351" s="28"/>
      <c r="O1351" s="28"/>
      <c r="P1351" s="28"/>
      <c r="Q1351" s="28"/>
      <c r="R1351" s="28"/>
      <c r="S1351" s="28"/>
      <c r="T1351" s="28"/>
      <c r="U1351" s="28"/>
    </row>
    <row r="1352" spans="2:21" x14ac:dyDescent="0.25">
      <c r="B1352" s="28"/>
      <c r="C1352" s="70"/>
      <c r="D1352" s="47"/>
      <c r="E1352" s="69"/>
      <c r="F1352" s="71"/>
      <c r="G1352" s="71"/>
      <c r="H1352" s="71"/>
      <c r="I1352" s="28"/>
      <c r="J1352" s="28"/>
      <c r="K1352" s="28"/>
      <c r="L1352" s="28"/>
      <c r="M1352" s="28"/>
      <c r="N1352" s="28"/>
      <c r="O1352" s="28"/>
      <c r="P1352" s="28"/>
      <c r="Q1352" s="28"/>
      <c r="R1352" s="28"/>
      <c r="S1352" s="28"/>
      <c r="T1352" s="28"/>
      <c r="U1352" s="28"/>
    </row>
    <row r="1353" spans="2:21" x14ac:dyDescent="0.25">
      <c r="B1353" s="28"/>
      <c r="C1353" s="70"/>
      <c r="D1353" s="47"/>
      <c r="E1353" s="69"/>
      <c r="F1353" s="71"/>
      <c r="G1353" s="71"/>
      <c r="H1353" s="71"/>
      <c r="I1353" s="28"/>
      <c r="J1353" s="28"/>
      <c r="K1353" s="28"/>
      <c r="L1353" s="28"/>
      <c r="M1353" s="28"/>
      <c r="N1353" s="28"/>
      <c r="O1353" s="28"/>
      <c r="P1353" s="28"/>
      <c r="Q1353" s="28"/>
      <c r="R1353" s="28"/>
      <c r="S1353" s="28"/>
      <c r="T1353" s="28"/>
      <c r="U1353" s="28"/>
    </row>
    <row r="1354" spans="2:21" x14ac:dyDescent="0.25">
      <c r="B1354" s="28"/>
      <c r="C1354" s="70"/>
      <c r="D1354" s="47"/>
      <c r="E1354" s="69"/>
      <c r="F1354" s="71"/>
      <c r="G1354" s="71"/>
      <c r="H1354" s="71"/>
      <c r="I1354" s="28"/>
      <c r="J1354" s="28"/>
      <c r="K1354" s="28"/>
      <c r="L1354" s="28"/>
      <c r="M1354" s="28"/>
      <c r="N1354" s="28"/>
      <c r="O1354" s="28"/>
      <c r="P1354" s="28"/>
      <c r="Q1354" s="28"/>
      <c r="R1354" s="28"/>
      <c r="S1354" s="28"/>
      <c r="T1354" s="28"/>
      <c r="U1354" s="28"/>
    </row>
    <row r="1355" spans="2:21" x14ac:dyDescent="0.25">
      <c r="B1355" s="28"/>
      <c r="C1355" s="70"/>
      <c r="D1355" s="47"/>
      <c r="E1355" s="69"/>
      <c r="F1355" s="71"/>
      <c r="G1355" s="71"/>
      <c r="H1355" s="71"/>
      <c r="I1355" s="28"/>
      <c r="J1355" s="28"/>
      <c r="K1355" s="28"/>
      <c r="L1355" s="28"/>
      <c r="M1355" s="28"/>
      <c r="N1355" s="28"/>
      <c r="O1355" s="28"/>
      <c r="P1355" s="28"/>
      <c r="Q1355" s="28"/>
      <c r="R1355" s="28"/>
      <c r="S1355" s="28"/>
      <c r="T1355" s="28"/>
      <c r="U1355" s="28"/>
    </row>
    <row r="1356" spans="2:21" x14ac:dyDescent="0.25">
      <c r="B1356" s="28"/>
      <c r="C1356" s="70"/>
      <c r="D1356" s="47"/>
      <c r="E1356" s="69"/>
      <c r="F1356" s="71"/>
      <c r="G1356" s="71"/>
      <c r="H1356" s="71"/>
      <c r="I1356" s="28"/>
      <c r="J1356" s="28"/>
      <c r="K1356" s="28"/>
      <c r="L1356" s="28"/>
      <c r="M1356" s="28"/>
      <c r="N1356" s="28"/>
      <c r="O1356" s="28"/>
      <c r="P1356" s="28"/>
      <c r="Q1356" s="28"/>
      <c r="R1356" s="28"/>
      <c r="S1356" s="28"/>
      <c r="T1356" s="28"/>
      <c r="U1356" s="28"/>
    </row>
    <row r="1357" spans="2:21" x14ac:dyDescent="0.25">
      <c r="B1357" s="28"/>
      <c r="C1357" s="70"/>
      <c r="D1357" s="47"/>
      <c r="E1357" s="69"/>
      <c r="F1357" s="71"/>
      <c r="G1357" s="71"/>
      <c r="H1357" s="71"/>
      <c r="I1357" s="28"/>
      <c r="J1357" s="28"/>
      <c r="K1357" s="28"/>
      <c r="L1357" s="28"/>
      <c r="M1357" s="28"/>
      <c r="N1357" s="28"/>
      <c r="O1357" s="28"/>
      <c r="P1357" s="28"/>
      <c r="Q1357" s="28"/>
      <c r="R1357" s="28"/>
      <c r="S1357" s="28"/>
      <c r="T1357" s="28"/>
      <c r="U1357" s="28"/>
    </row>
    <row r="1358" spans="2:21" x14ac:dyDescent="0.25">
      <c r="B1358" s="28"/>
      <c r="C1358" s="70"/>
      <c r="D1358" s="47"/>
      <c r="E1358" s="69"/>
      <c r="F1358" s="71"/>
      <c r="G1358" s="71"/>
      <c r="H1358" s="71"/>
      <c r="I1358" s="28"/>
      <c r="J1358" s="28"/>
      <c r="K1358" s="28"/>
      <c r="L1358" s="28"/>
      <c r="M1358" s="28"/>
      <c r="N1358" s="28"/>
      <c r="O1358" s="28"/>
      <c r="P1358" s="28"/>
      <c r="Q1358" s="28"/>
      <c r="R1358" s="28"/>
      <c r="S1358" s="28"/>
      <c r="T1358" s="28"/>
      <c r="U1358" s="28"/>
    </row>
    <row r="1359" spans="2:21" x14ac:dyDescent="0.25">
      <c r="B1359" s="28"/>
      <c r="C1359" s="70"/>
      <c r="D1359" s="47"/>
      <c r="E1359" s="69"/>
      <c r="F1359" s="71"/>
      <c r="G1359" s="71"/>
      <c r="H1359" s="71"/>
      <c r="I1359" s="28"/>
      <c r="J1359" s="28"/>
      <c r="K1359" s="28"/>
      <c r="L1359" s="28"/>
      <c r="M1359" s="28"/>
      <c r="N1359" s="28"/>
      <c r="O1359" s="28"/>
      <c r="P1359" s="28"/>
      <c r="Q1359" s="28"/>
      <c r="R1359" s="28"/>
      <c r="S1359" s="28"/>
      <c r="T1359" s="28"/>
      <c r="U1359" s="28"/>
    </row>
    <row r="1360" spans="2:21" x14ac:dyDescent="0.25">
      <c r="B1360" s="28"/>
      <c r="C1360" s="70"/>
      <c r="D1360" s="47"/>
      <c r="E1360" s="69"/>
      <c r="F1360" s="71"/>
      <c r="G1360" s="71"/>
      <c r="H1360" s="71"/>
      <c r="I1360" s="28"/>
      <c r="J1360" s="28"/>
      <c r="K1360" s="28"/>
      <c r="L1360" s="28"/>
      <c r="M1360" s="28"/>
      <c r="N1360" s="28"/>
      <c r="O1360" s="28"/>
      <c r="P1360" s="28"/>
      <c r="Q1360" s="28"/>
      <c r="R1360" s="28"/>
      <c r="S1360" s="28"/>
      <c r="T1360" s="28"/>
      <c r="U1360" s="28"/>
    </row>
    <row r="1361" spans="2:21" x14ac:dyDescent="0.25">
      <c r="B1361" s="28"/>
      <c r="C1361" s="70"/>
      <c r="D1361" s="47"/>
      <c r="E1361" s="69"/>
      <c r="F1361" s="71"/>
      <c r="G1361" s="71"/>
      <c r="H1361" s="71"/>
      <c r="I1361" s="28"/>
      <c r="J1361" s="28"/>
      <c r="K1361" s="28"/>
      <c r="L1361" s="28"/>
      <c r="M1361" s="28"/>
      <c r="N1361" s="28"/>
      <c r="O1361" s="28"/>
      <c r="P1361" s="28"/>
      <c r="Q1361" s="28"/>
      <c r="R1361" s="28"/>
      <c r="S1361" s="28"/>
      <c r="T1361" s="28"/>
      <c r="U1361" s="28"/>
    </row>
    <row r="1362" spans="2:21" x14ac:dyDescent="0.25">
      <c r="B1362" s="28"/>
      <c r="C1362" s="70"/>
      <c r="D1362" s="47"/>
      <c r="E1362" s="69"/>
      <c r="F1362" s="71"/>
      <c r="G1362" s="71"/>
      <c r="H1362" s="71"/>
      <c r="I1362" s="28"/>
      <c r="J1362" s="28"/>
      <c r="K1362" s="28"/>
      <c r="L1362" s="28"/>
      <c r="M1362" s="28"/>
      <c r="N1362" s="28"/>
      <c r="O1362" s="28"/>
      <c r="P1362" s="28"/>
      <c r="Q1362" s="28"/>
      <c r="R1362" s="28"/>
      <c r="S1362" s="28"/>
      <c r="T1362" s="28"/>
      <c r="U1362" s="28"/>
    </row>
    <row r="1363" spans="2:21" x14ac:dyDescent="0.25">
      <c r="B1363" s="28"/>
      <c r="C1363" s="70"/>
      <c r="D1363" s="47"/>
      <c r="E1363" s="69"/>
      <c r="F1363" s="71"/>
      <c r="G1363" s="71"/>
      <c r="H1363" s="71"/>
      <c r="I1363" s="28"/>
      <c r="J1363" s="28"/>
      <c r="K1363" s="28"/>
      <c r="L1363" s="28"/>
      <c r="M1363" s="28"/>
      <c r="N1363" s="28"/>
      <c r="O1363" s="28"/>
      <c r="P1363" s="28"/>
      <c r="Q1363" s="28"/>
      <c r="R1363" s="28"/>
      <c r="S1363" s="28"/>
      <c r="T1363" s="28"/>
      <c r="U1363" s="28"/>
    </row>
    <row r="1364" spans="2:21" x14ac:dyDescent="0.25">
      <c r="B1364" s="28"/>
      <c r="C1364" s="70"/>
      <c r="D1364" s="47"/>
      <c r="E1364" s="69"/>
      <c r="F1364" s="71"/>
      <c r="G1364" s="71"/>
      <c r="H1364" s="71"/>
      <c r="I1364" s="28"/>
      <c r="J1364" s="28"/>
      <c r="K1364" s="28"/>
      <c r="L1364" s="28"/>
      <c r="M1364" s="28"/>
      <c r="N1364" s="28"/>
      <c r="O1364" s="28"/>
      <c r="P1364" s="28"/>
      <c r="Q1364" s="28"/>
      <c r="R1364" s="28"/>
      <c r="S1364" s="28"/>
      <c r="T1364" s="28"/>
      <c r="U1364" s="28"/>
    </row>
    <row r="1365" spans="2:21" x14ac:dyDescent="0.25">
      <c r="B1365" s="28"/>
      <c r="C1365" s="70"/>
      <c r="D1365" s="47"/>
      <c r="E1365" s="69"/>
      <c r="F1365" s="71"/>
      <c r="G1365" s="71"/>
      <c r="H1365" s="71"/>
      <c r="I1365" s="28"/>
      <c r="J1365" s="28"/>
      <c r="K1365" s="28"/>
      <c r="L1365" s="28"/>
      <c r="M1365" s="28"/>
      <c r="N1365" s="28"/>
      <c r="O1365" s="28"/>
      <c r="P1365" s="28"/>
      <c r="Q1365" s="28"/>
      <c r="R1365" s="28"/>
      <c r="S1365" s="28"/>
      <c r="T1365" s="28"/>
      <c r="U1365" s="28"/>
    </row>
    <row r="1366" spans="2:21" x14ac:dyDescent="0.25">
      <c r="B1366" s="28"/>
      <c r="C1366" s="70"/>
      <c r="D1366" s="47"/>
      <c r="E1366" s="69"/>
      <c r="F1366" s="71"/>
      <c r="G1366" s="71"/>
      <c r="H1366" s="71"/>
      <c r="I1366" s="28"/>
      <c r="J1366" s="28"/>
      <c r="K1366" s="28"/>
      <c r="L1366" s="28"/>
      <c r="M1366" s="28"/>
      <c r="N1366" s="28"/>
      <c r="O1366" s="28"/>
      <c r="P1366" s="28"/>
      <c r="Q1366" s="28"/>
      <c r="R1366" s="28"/>
      <c r="S1366" s="28"/>
      <c r="T1366" s="28"/>
      <c r="U1366" s="28"/>
    </row>
    <row r="1367" spans="2:21" x14ac:dyDescent="0.25">
      <c r="B1367" s="28"/>
      <c r="C1367" s="70"/>
      <c r="D1367" s="47"/>
      <c r="E1367" s="69"/>
      <c r="F1367" s="71"/>
      <c r="G1367" s="71"/>
      <c r="H1367" s="71"/>
      <c r="I1367" s="28"/>
      <c r="J1367" s="28"/>
      <c r="K1367" s="28"/>
      <c r="L1367" s="28"/>
      <c r="M1367" s="28"/>
      <c r="N1367" s="28"/>
      <c r="O1367" s="28"/>
      <c r="P1367" s="28"/>
      <c r="Q1367" s="28"/>
      <c r="R1367" s="28"/>
      <c r="S1367" s="28"/>
      <c r="T1367" s="28"/>
      <c r="U1367" s="28"/>
    </row>
    <row r="1368" spans="2:21" x14ac:dyDescent="0.25">
      <c r="B1368" s="28"/>
      <c r="C1368" s="70"/>
      <c r="D1368" s="47"/>
      <c r="E1368" s="69"/>
      <c r="F1368" s="71"/>
      <c r="G1368" s="71"/>
      <c r="H1368" s="71"/>
      <c r="I1368" s="28"/>
      <c r="J1368" s="28"/>
      <c r="K1368" s="28"/>
      <c r="L1368" s="28"/>
      <c r="M1368" s="28"/>
      <c r="N1368" s="28"/>
      <c r="O1368" s="28"/>
      <c r="P1368" s="28"/>
      <c r="Q1368" s="28"/>
      <c r="R1368" s="28"/>
      <c r="S1368" s="28"/>
      <c r="T1368" s="28"/>
      <c r="U1368" s="28"/>
    </row>
    <row r="1369" spans="2:21" x14ac:dyDescent="0.25">
      <c r="B1369" s="28"/>
      <c r="C1369" s="70"/>
      <c r="D1369" s="47"/>
      <c r="E1369" s="69"/>
      <c r="F1369" s="71"/>
      <c r="G1369" s="71"/>
      <c r="H1369" s="71"/>
      <c r="I1369" s="28"/>
      <c r="J1369" s="28"/>
      <c r="K1369" s="28"/>
      <c r="L1369" s="28"/>
      <c r="M1369" s="28"/>
      <c r="N1369" s="28"/>
      <c r="O1369" s="28"/>
      <c r="P1369" s="28"/>
      <c r="Q1369" s="28"/>
      <c r="R1369" s="28"/>
      <c r="S1369" s="28"/>
      <c r="T1369" s="28"/>
      <c r="U1369" s="28"/>
    </row>
    <row r="1370" spans="2:21" x14ac:dyDescent="0.25">
      <c r="B1370" s="28"/>
      <c r="C1370" s="70"/>
      <c r="D1370" s="47"/>
      <c r="E1370" s="69"/>
      <c r="F1370" s="71"/>
      <c r="G1370" s="71"/>
      <c r="H1370" s="71"/>
      <c r="I1370" s="28"/>
      <c r="J1370" s="28"/>
      <c r="K1370" s="28"/>
      <c r="L1370" s="28"/>
      <c r="M1370" s="28"/>
      <c r="N1370" s="28"/>
      <c r="O1370" s="28"/>
      <c r="P1370" s="28"/>
      <c r="Q1370" s="28"/>
      <c r="R1370" s="28"/>
      <c r="S1370" s="28"/>
      <c r="T1370" s="28"/>
      <c r="U1370" s="28"/>
    </row>
    <row r="1371" spans="2:21" x14ac:dyDescent="0.25">
      <c r="B1371" s="28"/>
      <c r="C1371" s="70"/>
      <c r="D1371" s="47"/>
      <c r="E1371" s="69"/>
      <c r="F1371" s="71"/>
      <c r="G1371" s="71"/>
      <c r="H1371" s="71"/>
      <c r="I1371" s="28"/>
      <c r="J1371" s="28"/>
      <c r="K1371" s="28"/>
      <c r="L1371" s="28"/>
      <c r="M1371" s="28"/>
      <c r="N1371" s="28"/>
      <c r="O1371" s="28"/>
      <c r="P1371" s="28"/>
      <c r="Q1371" s="28"/>
      <c r="R1371" s="28"/>
      <c r="S1371" s="28"/>
      <c r="T1371" s="28"/>
      <c r="U1371" s="28"/>
    </row>
    <row r="1372" spans="2:21" x14ac:dyDescent="0.25">
      <c r="B1372" s="28"/>
      <c r="C1372" s="70"/>
      <c r="D1372" s="47"/>
      <c r="E1372" s="69"/>
      <c r="F1372" s="71"/>
      <c r="G1372" s="71"/>
      <c r="H1372" s="71"/>
      <c r="I1372" s="28"/>
      <c r="J1372" s="28"/>
      <c r="K1372" s="28"/>
      <c r="L1372" s="28"/>
      <c r="M1372" s="28"/>
      <c r="N1372" s="28"/>
      <c r="O1372" s="28"/>
      <c r="P1372" s="28"/>
      <c r="Q1372" s="28"/>
      <c r="R1372" s="28"/>
      <c r="S1372" s="28"/>
      <c r="T1372" s="28"/>
      <c r="U1372" s="28"/>
    </row>
    <row r="1373" spans="2:21" x14ac:dyDescent="0.25">
      <c r="B1373" s="28"/>
      <c r="C1373" s="70"/>
      <c r="D1373" s="47"/>
      <c r="E1373" s="69"/>
      <c r="F1373" s="71"/>
      <c r="G1373" s="71"/>
      <c r="H1373" s="71"/>
      <c r="I1373" s="28"/>
      <c r="J1373" s="28"/>
      <c r="K1373" s="28"/>
      <c r="L1373" s="28"/>
      <c r="M1373" s="28"/>
      <c r="N1373" s="28"/>
      <c r="O1373" s="28"/>
      <c r="P1373" s="28"/>
      <c r="Q1373" s="28"/>
      <c r="R1373" s="28"/>
      <c r="S1373" s="28"/>
      <c r="T1373" s="28"/>
      <c r="U1373" s="28"/>
    </row>
    <row r="1374" spans="2:21" x14ac:dyDescent="0.25">
      <c r="B1374" s="28"/>
      <c r="C1374" s="70"/>
      <c r="D1374" s="47"/>
      <c r="E1374" s="69"/>
      <c r="F1374" s="71"/>
      <c r="G1374" s="71"/>
      <c r="H1374" s="71"/>
      <c r="I1374" s="28"/>
      <c r="J1374" s="28"/>
      <c r="K1374" s="28"/>
      <c r="L1374" s="28"/>
      <c r="M1374" s="28"/>
      <c r="N1374" s="28"/>
      <c r="O1374" s="28"/>
      <c r="P1374" s="28"/>
      <c r="Q1374" s="28"/>
      <c r="R1374" s="28"/>
      <c r="S1374" s="28"/>
      <c r="T1374" s="28"/>
      <c r="U1374" s="28"/>
    </row>
    <row r="1375" spans="2:21" x14ac:dyDescent="0.25">
      <c r="B1375" s="28"/>
      <c r="C1375" s="70"/>
      <c r="D1375" s="47"/>
      <c r="E1375" s="69"/>
      <c r="F1375" s="71"/>
      <c r="G1375" s="71"/>
      <c r="H1375" s="71"/>
      <c r="I1375" s="28"/>
      <c r="J1375" s="28"/>
      <c r="K1375" s="28"/>
      <c r="L1375" s="28"/>
      <c r="M1375" s="28"/>
      <c r="N1375" s="28"/>
      <c r="O1375" s="28"/>
      <c r="P1375" s="28"/>
      <c r="Q1375" s="28"/>
      <c r="R1375" s="28"/>
      <c r="S1375" s="28"/>
      <c r="T1375" s="28"/>
      <c r="U1375" s="28"/>
    </row>
    <row r="1376" spans="2:21" x14ac:dyDescent="0.25">
      <c r="B1376" s="28"/>
      <c r="C1376" s="70"/>
      <c r="D1376" s="47"/>
      <c r="E1376" s="69"/>
      <c r="F1376" s="71"/>
      <c r="G1376" s="71"/>
      <c r="H1376" s="71"/>
      <c r="I1376" s="28"/>
      <c r="J1376" s="28"/>
      <c r="K1376" s="28"/>
      <c r="L1376" s="28"/>
      <c r="M1376" s="28"/>
      <c r="N1376" s="28"/>
      <c r="O1376" s="28"/>
      <c r="P1376" s="28"/>
      <c r="Q1376" s="28"/>
      <c r="R1376" s="28"/>
      <c r="S1376" s="28"/>
      <c r="T1376" s="28"/>
      <c r="U1376" s="28"/>
    </row>
    <row r="1377" spans="2:21" x14ac:dyDescent="0.25">
      <c r="B1377" s="28"/>
      <c r="C1377" s="70"/>
      <c r="D1377" s="47"/>
      <c r="E1377" s="69"/>
      <c r="F1377" s="71"/>
      <c r="G1377" s="71"/>
      <c r="H1377" s="71"/>
      <c r="I1377" s="28"/>
      <c r="J1377" s="28"/>
      <c r="K1377" s="28"/>
      <c r="L1377" s="28"/>
      <c r="M1377" s="28"/>
      <c r="N1377" s="28"/>
      <c r="O1377" s="28"/>
      <c r="P1377" s="28"/>
      <c r="Q1377" s="28"/>
      <c r="R1377" s="28"/>
      <c r="S1377" s="28"/>
      <c r="T1377" s="28"/>
      <c r="U1377" s="28"/>
    </row>
    <row r="1378" spans="2:21" x14ac:dyDescent="0.25">
      <c r="B1378" s="28"/>
      <c r="C1378" s="70"/>
      <c r="D1378" s="47"/>
      <c r="E1378" s="69"/>
      <c r="F1378" s="71"/>
      <c r="G1378" s="71"/>
      <c r="H1378" s="71"/>
      <c r="I1378" s="28"/>
      <c r="J1378" s="28"/>
      <c r="K1378" s="28"/>
      <c r="L1378" s="28"/>
      <c r="M1378" s="28"/>
      <c r="N1378" s="28"/>
      <c r="O1378" s="28"/>
      <c r="P1378" s="28"/>
      <c r="Q1378" s="28"/>
      <c r="R1378" s="28"/>
      <c r="S1378" s="28"/>
      <c r="T1378" s="28"/>
      <c r="U1378" s="28"/>
    </row>
    <row r="1379" spans="2:21" x14ac:dyDescent="0.25">
      <c r="B1379" s="28"/>
      <c r="C1379" s="70"/>
      <c r="D1379" s="47"/>
      <c r="E1379" s="69"/>
      <c r="F1379" s="71"/>
      <c r="G1379" s="71"/>
      <c r="H1379" s="71"/>
      <c r="I1379" s="28"/>
      <c r="J1379" s="28"/>
      <c r="K1379" s="28"/>
      <c r="L1379" s="28"/>
      <c r="M1379" s="28"/>
      <c r="N1379" s="28"/>
      <c r="O1379" s="28"/>
      <c r="P1379" s="28"/>
      <c r="Q1379" s="28"/>
      <c r="R1379" s="28"/>
      <c r="S1379" s="28"/>
      <c r="T1379" s="28"/>
      <c r="U1379" s="28"/>
    </row>
    <row r="1380" spans="2:21" x14ac:dyDescent="0.25">
      <c r="B1380" s="28"/>
      <c r="C1380" s="70"/>
      <c r="D1380" s="47"/>
      <c r="E1380" s="69"/>
      <c r="F1380" s="71"/>
      <c r="G1380" s="71"/>
      <c r="H1380" s="71"/>
      <c r="I1380" s="28"/>
      <c r="J1380" s="28"/>
      <c r="K1380" s="28"/>
      <c r="L1380" s="28"/>
      <c r="M1380" s="28"/>
      <c r="N1380" s="28"/>
      <c r="O1380" s="28"/>
      <c r="P1380" s="28"/>
      <c r="Q1380" s="28"/>
      <c r="R1380" s="28"/>
      <c r="S1380" s="28"/>
      <c r="T1380" s="28"/>
      <c r="U1380" s="28"/>
    </row>
    <row r="1381" spans="2:21" x14ac:dyDescent="0.25">
      <c r="B1381" s="28"/>
      <c r="C1381" s="70"/>
      <c r="D1381" s="47"/>
      <c r="E1381" s="69"/>
      <c r="F1381" s="71"/>
      <c r="G1381" s="71"/>
      <c r="H1381" s="71"/>
      <c r="I1381" s="28"/>
      <c r="J1381" s="28"/>
      <c r="K1381" s="28"/>
      <c r="L1381" s="28"/>
      <c r="M1381" s="28"/>
      <c r="N1381" s="28"/>
      <c r="O1381" s="28"/>
      <c r="P1381" s="28"/>
      <c r="Q1381" s="28"/>
      <c r="R1381" s="28"/>
      <c r="S1381" s="28"/>
      <c r="T1381" s="28"/>
      <c r="U1381" s="28"/>
    </row>
    <row r="1382" spans="2:21" x14ac:dyDescent="0.25">
      <c r="B1382" s="28"/>
      <c r="C1382" s="70"/>
      <c r="D1382" s="47"/>
      <c r="E1382" s="69"/>
      <c r="F1382" s="71"/>
      <c r="G1382" s="71"/>
      <c r="H1382" s="71"/>
      <c r="I1382" s="28"/>
      <c r="J1382" s="28"/>
      <c r="K1382" s="28"/>
      <c r="L1382" s="28"/>
      <c r="M1382" s="28"/>
      <c r="N1382" s="28"/>
      <c r="O1382" s="28"/>
      <c r="P1382" s="28"/>
      <c r="Q1382" s="28"/>
      <c r="R1382" s="28"/>
      <c r="S1382" s="28"/>
      <c r="T1382" s="28"/>
      <c r="U1382" s="28"/>
    </row>
    <row r="1383" spans="2:21" x14ac:dyDescent="0.25">
      <c r="B1383" s="28"/>
      <c r="C1383" s="70"/>
      <c r="D1383" s="47"/>
      <c r="E1383" s="69"/>
      <c r="F1383" s="71"/>
      <c r="G1383" s="71"/>
      <c r="H1383" s="71"/>
      <c r="I1383" s="28"/>
      <c r="J1383" s="28"/>
      <c r="K1383" s="28"/>
      <c r="L1383" s="28"/>
      <c r="M1383" s="28"/>
      <c r="N1383" s="28"/>
      <c r="O1383" s="28"/>
      <c r="P1383" s="28"/>
      <c r="Q1383" s="28"/>
      <c r="R1383" s="28"/>
      <c r="S1383" s="28"/>
      <c r="T1383" s="28"/>
      <c r="U1383" s="28"/>
    </row>
    <row r="1384" spans="2:21" x14ac:dyDescent="0.25">
      <c r="B1384" s="28"/>
      <c r="C1384" s="70"/>
      <c r="D1384" s="47"/>
      <c r="E1384" s="69"/>
      <c r="F1384" s="71"/>
      <c r="G1384" s="71"/>
      <c r="H1384" s="71"/>
      <c r="I1384" s="28"/>
      <c r="J1384" s="28"/>
      <c r="K1384" s="28"/>
      <c r="L1384" s="28"/>
      <c r="M1384" s="28"/>
      <c r="N1384" s="28"/>
      <c r="O1384" s="28"/>
      <c r="P1384" s="28"/>
      <c r="Q1384" s="28"/>
      <c r="R1384" s="28"/>
      <c r="S1384" s="28"/>
      <c r="T1384" s="28"/>
      <c r="U1384" s="28"/>
    </row>
    <row r="1385" spans="2:21" x14ac:dyDescent="0.25">
      <c r="B1385" s="28"/>
      <c r="C1385" s="70"/>
      <c r="D1385" s="47"/>
      <c r="E1385" s="69"/>
      <c r="F1385" s="71"/>
      <c r="G1385" s="71"/>
      <c r="H1385" s="71"/>
      <c r="I1385" s="28"/>
      <c r="J1385" s="28"/>
      <c r="K1385" s="28"/>
      <c r="L1385" s="28"/>
      <c r="M1385" s="28"/>
      <c r="N1385" s="28"/>
      <c r="O1385" s="28"/>
      <c r="P1385" s="28"/>
      <c r="Q1385" s="28"/>
      <c r="R1385" s="28"/>
      <c r="S1385" s="28"/>
      <c r="T1385" s="28"/>
      <c r="U1385" s="28"/>
    </row>
    <row r="1386" spans="2:21" x14ac:dyDescent="0.25">
      <c r="B1386" s="28"/>
      <c r="C1386" s="70"/>
      <c r="D1386" s="47"/>
      <c r="E1386" s="69"/>
      <c r="F1386" s="71"/>
      <c r="G1386" s="71"/>
      <c r="H1386" s="71"/>
      <c r="I1386" s="28"/>
      <c r="J1386" s="28"/>
      <c r="K1386" s="28"/>
      <c r="L1386" s="28"/>
      <c r="M1386" s="28"/>
      <c r="N1386" s="28"/>
      <c r="O1386" s="28"/>
      <c r="P1386" s="28"/>
      <c r="Q1386" s="28"/>
      <c r="R1386" s="28"/>
      <c r="S1386" s="28"/>
      <c r="T1386" s="28"/>
      <c r="U1386" s="28"/>
    </row>
    <row r="1387" spans="2:21" x14ac:dyDescent="0.25">
      <c r="B1387" s="28"/>
      <c r="C1387" s="70"/>
      <c r="D1387" s="47"/>
      <c r="E1387" s="69"/>
      <c r="F1387" s="71"/>
      <c r="G1387" s="71"/>
      <c r="H1387" s="71"/>
      <c r="I1387" s="28"/>
      <c r="J1387" s="28"/>
      <c r="K1387" s="28"/>
      <c r="L1387" s="28"/>
      <c r="M1387" s="28"/>
      <c r="N1387" s="28"/>
      <c r="O1387" s="28"/>
      <c r="P1387" s="28"/>
      <c r="Q1387" s="28"/>
      <c r="R1387" s="28"/>
      <c r="S1387" s="28"/>
      <c r="T1387" s="28"/>
      <c r="U1387" s="28"/>
    </row>
    <row r="1388" spans="2:21" x14ac:dyDescent="0.25">
      <c r="B1388" s="28"/>
      <c r="C1388" s="70"/>
      <c r="D1388" s="47"/>
      <c r="E1388" s="69"/>
      <c r="F1388" s="71"/>
      <c r="G1388" s="71"/>
      <c r="H1388" s="71"/>
      <c r="I1388" s="28"/>
      <c r="J1388" s="28"/>
      <c r="K1388" s="28"/>
      <c r="L1388" s="28"/>
      <c r="M1388" s="28"/>
      <c r="N1388" s="28"/>
      <c r="O1388" s="28"/>
      <c r="P1388" s="28"/>
      <c r="Q1388" s="28"/>
      <c r="R1388" s="28"/>
      <c r="S1388" s="28"/>
      <c r="T1388" s="28"/>
      <c r="U1388" s="28"/>
    </row>
    <row r="1389" spans="2:21" x14ac:dyDescent="0.25">
      <c r="B1389" s="28"/>
      <c r="C1389" s="70"/>
      <c r="D1389" s="47"/>
      <c r="E1389" s="69"/>
      <c r="F1389" s="71"/>
      <c r="G1389" s="71"/>
      <c r="H1389" s="71"/>
      <c r="I1389" s="28"/>
      <c r="J1389" s="28"/>
      <c r="K1389" s="28"/>
      <c r="L1389" s="28"/>
      <c r="M1389" s="28"/>
      <c r="N1389" s="28"/>
      <c r="O1389" s="28"/>
      <c r="P1389" s="28"/>
      <c r="Q1389" s="28"/>
      <c r="R1389" s="28"/>
      <c r="S1389" s="28"/>
      <c r="T1389" s="28"/>
      <c r="U1389" s="28"/>
    </row>
    <row r="1390" spans="2:21" x14ac:dyDescent="0.25">
      <c r="B1390" s="28"/>
      <c r="C1390" s="70"/>
      <c r="D1390" s="47"/>
      <c r="E1390" s="69"/>
      <c r="F1390" s="71"/>
      <c r="G1390" s="71"/>
      <c r="H1390" s="71"/>
      <c r="I1390" s="28"/>
      <c r="J1390" s="28"/>
      <c r="K1390" s="28"/>
      <c r="L1390" s="28"/>
      <c r="M1390" s="28"/>
      <c r="N1390" s="28"/>
      <c r="O1390" s="28"/>
      <c r="P1390" s="28"/>
      <c r="Q1390" s="28"/>
      <c r="R1390" s="28"/>
      <c r="S1390" s="28"/>
      <c r="T1390" s="28"/>
      <c r="U1390" s="28"/>
    </row>
    <row r="1391" spans="2:21" x14ac:dyDescent="0.25">
      <c r="B1391" s="28"/>
      <c r="C1391" s="70"/>
      <c r="D1391" s="47"/>
      <c r="E1391" s="69"/>
      <c r="F1391" s="71"/>
      <c r="G1391" s="71"/>
      <c r="H1391" s="71"/>
      <c r="I1391" s="28"/>
      <c r="J1391" s="28"/>
      <c r="K1391" s="28"/>
      <c r="L1391" s="28"/>
      <c r="M1391" s="28"/>
      <c r="N1391" s="28"/>
      <c r="O1391" s="28"/>
      <c r="P1391" s="28"/>
      <c r="Q1391" s="28"/>
      <c r="R1391" s="28"/>
      <c r="S1391" s="28"/>
      <c r="T1391" s="28"/>
      <c r="U1391" s="28"/>
    </row>
    <row r="1392" spans="2:21" x14ac:dyDescent="0.25">
      <c r="B1392" s="28"/>
      <c r="C1392" s="70"/>
      <c r="D1392" s="47"/>
      <c r="E1392" s="69"/>
      <c r="F1392" s="71"/>
      <c r="G1392" s="71"/>
      <c r="H1392" s="71"/>
      <c r="I1392" s="28"/>
      <c r="J1392" s="28"/>
      <c r="K1392" s="28"/>
      <c r="L1392" s="28"/>
      <c r="M1392" s="28"/>
      <c r="N1392" s="28"/>
      <c r="O1392" s="28"/>
      <c r="P1392" s="28"/>
      <c r="Q1392" s="28"/>
      <c r="R1392" s="28"/>
      <c r="S1392" s="28"/>
      <c r="T1392" s="28"/>
      <c r="U1392" s="28"/>
    </row>
    <row r="1393" spans="2:21" x14ac:dyDescent="0.25">
      <c r="B1393" s="28"/>
      <c r="C1393" s="70"/>
      <c r="D1393" s="47"/>
      <c r="E1393" s="69"/>
      <c r="F1393" s="71"/>
      <c r="G1393" s="71"/>
      <c r="H1393" s="71"/>
      <c r="I1393" s="28"/>
      <c r="J1393" s="28"/>
      <c r="K1393" s="28"/>
      <c r="L1393" s="28"/>
      <c r="M1393" s="28"/>
      <c r="N1393" s="28"/>
      <c r="O1393" s="28"/>
      <c r="P1393" s="28"/>
      <c r="Q1393" s="28"/>
      <c r="R1393" s="28"/>
      <c r="S1393" s="28"/>
      <c r="T1393" s="28"/>
      <c r="U1393" s="28"/>
    </row>
    <row r="1394" spans="2:21" x14ac:dyDescent="0.25">
      <c r="B1394" s="28"/>
      <c r="C1394" s="70"/>
      <c r="D1394" s="47"/>
      <c r="E1394" s="69"/>
      <c r="F1394" s="71"/>
      <c r="G1394" s="71"/>
      <c r="H1394" s="71"/>
      <c r="I1394" s="28"/>
      <c r="J1394" s="28"/>
      <c r="K1394" s="28"/>
      <c r="L1394" s="28"/>
      <c r="M1394" s="28"/>
      <c r="N1394" s="28"/>
      <c r="O1394" s="28"/>
      <c r="P1394" s="28"/>
      <c r="Q1394" s="28"/>
      <c r="R1394" s="28"/>
      <c r="S1394" s="28"/>
      <c r="T1394" s="28"/>
      <c r="U1394" s="28"/>
    </row>
    <row r="1395" spans="2:21" x14ac:dyDescent="0.25">
      <c r="B1395" s="28"/>
      <c r="C1395" s="70"/>
      <c r="D1395" s="47"/>
      <c r="E1395" s="69"/>
      <c r="F1395" s="71"/>
      <c r="G1395" s="71"/>
      <c r="H1395" s="71"/>
      <c r="I1395" s="28"/>
      <c r="J1395" s="28"/>
      <c r="K1395" s="28"/>
      <c r="L1395" s="28"/>
      <c r="M1395" s="28"/>
      <c r="N1395" s="28"/>
      <c r="O1395" s="28"/>
      <c r="P1395" s="28"/>
      <c r="Q1395" s="28"/>
      <c r="R1395" s="28"/>
      <c r="S1395" s="28"/>
      <c r="T1395" s="28"/>
      <c r="U1395" s="28"/>
    </row>
    <row r="1396" spans="2:21" x14ac:dyDescent="0.25">
      <c r="B1396" s="28"/>
      <c r="C1396" s="70"/>
      <c r="D1396" s="47"/>
      <c r="E1396" s="69"/>
      <c r="F1396" s="71"/>
      <c r="G1396" s="71"/>
      <c r="H1396" s="71"/>
      <c r="I1396" s="28"/>
      <c r="J1396" s="28"/>
      <c r="K1396" s="28"/>
      <c r="L1396" s="28"/>
      <c r="M1396" s="28"/>
      <c r="N1396" s="28"/>
      <c r="O1396" s="28"/>
      <c r="P1396" s="28"/>
      <c r="Q1396" s="28"/>
      <c r="R1396" s="28"/>
      <c r="S1396" s="28"/>
      <c r="T1396" s="28"/>
      <c r="U1396" s="28"/>
    </row>
    <row r="1397" spans="2:21" x14ac:dyDescent="0.25">
      <c r="B1397" s="28"/>
      <c r="C1397" s="70"/>
      <c r="D1397" s="47"/>
      <c r="E1397" s="69"/>
      <c r="F1397" s="71"/>
      <c r="G1397" s="71"/>
      <c r="H1397" s="71"/>
      <c r="I1397" s="28"/>
      <c r="J1397" s="28"/>
      <c r="K1397" s="28"/>
      <c r="L1397" s="28"/>
      <c r="M1397" s="28"/>
      <c r="N1397" s="28"/>
      <c r="O1397" s="28"/>
      <c r="P1397" s="28"/>
      <c r="Q1397" s="28"/>
      <c r="R1397" s="28"/>
      <c r="S1397" s="28"/>
      <c r="T1397" s="28"/>
      <c r="U1397" s="28"/>
    </row>
    <row r="1398" spans="2:21" x14ac:dyDescent="0.25">
      <c r="B1398" s="28"/>
      <c r="C1398" s="70"/>
      <c r="D1398" s="47"/>
      <c r="E1398" s="69"/>
      <c r="F1398" s="71"/>
      <c r="G1398" s="71"/>
      <c r="H1398" s="71"/>
      <c r="I1398" s="28"/>
      <c r="J1398" s="28"/>
      <c r="K1398" s="28"/>
      <c r="L1398" s="28"/>
      <c r="M1398" s="28"/>
      <c r="N1398" s="28"/>
      <c r="O1398" s="28"/>
      <c r="P1398" s="28"/>
      <c r="Q1398" s="28"/>
      <c r="R1398" s="28"/>
      <c r="S1398" s="28"/>
      <c r="T1398" s="28"/>
      <c r="U1398" s="28"/>
    </row>
    <row r="1399" spans="2:21" x14ac:dyDescent="0.25">
      <c r="B1399" s="28"/>
      <c r="C1399" s="70"/>
      <c r="D1399" s="47"/>
      <c r="E1399" s="69"/>
      <c r="F1399" s="71"/>
      <c r="G1399" s="71"/>
      <c r="H1399" s="71"/>
      <c r="I1399" s="28"/>
      <c r="J1399" s="28"/>
      <c r="K1399" s="28"/>
      <c r="L1399" s="28"/>
      <c r="M1399" s="28"/>
      <c r="N1399" s="28"/>
      <c r="O1399" s="28"/>
      <c r="P1399" s="28"/>
      <c r="Q1399" s="28"/>
      <c r="R1399" s="28"/>
      <c r="S1399" s="28"/>
      <c r="T1399" s="28"/>
      <c r="U1399" s="28"/>
    </row>
    <row r="1400" spans="2:21" x14ac:dyDescent="0.25">
      <c r="B1400" s="28"/>
      <c r="C1400" s="70"/>
      <c r="D1400" s="47"/>
      <c r="E1400" s="69"/>
      <c r="F1400" s="71"/>
      <c r="G1400" s="71"/>
      <c r="H1400" s="71"/>
      <c r="I1400" s="28"/>
      <c r="J1400" s="28"/>
      <c r="K1400" s="28"/>
      <c r="L1400" s="28"/>
      <c r="M1400" s="28"/>
      <c r="N1400" s="28"/>
      <c r="O1400" s="28"/>
      <c r="P1400" s="28"/>
      <c r="Q1400" s="28"/>
      <c r="R1400" s="28"/>
      <c r="S1400" s="28"/>
      <c r="T1400" s="28"/>
      <c r="U1400" s="28"/>
    </row>
    <row r="1401" spans="2:21" x14ac:dyDescent="0.25">
      <c r="B1401" s="28"/>
      <c r="C1401" s="70"/>
      <c r="D1401" s="47"/>
      <c r="E1401" s="69"/>
      <c r="F1401" s="71"/>
      <c r="G1401" s="71"/>
      <c r="H1401" s="71"/>
      <c r="I1401" s="28"/>
      <c r="J1401" s="28"/>
      <c r="K1401" s="28"/>
      <c r="L1401" s="28"/>
      <c r="M1401" s="28"/>
      <c r="N1401" s="28"/>
      <c r="O1401" s="28"/>
      <c r="P1401" s="28"/>
      <c r="Q1401" s="28"/>
      <c r="R1401" s="28"/>
      <c r="S1401" s="28"/>
      <c r="T1401" s="28"/>
      <c r="U1401" s="28"/>
    </row>
    <row r="1402" spans="2:21" x14ac:dyDescent="0.25">
      <c r="B1402" s="28"/>
      <c r="C1402" s="70"/>
      <c r="D1402" s="47"/>
      <c r="E1402" s="69"/>
      <c r="F1402" s="71"/>
      <c r="G1402" s="71"/>
      <c r="H1402" s="71"/>
      <c r="I1402" s="28"/>
      <c r="J1402" s="28"/>
      <c r="K1402" s="28"/>
      <c r="L1402" s="28"/>
      <c r="M1402" s="28"/>
      <c r="N1402" s="28"/>
      <c r="O1402" s="28"/>
      <c r="P1402" s="28"/>
      <c r="Q1402" s="28"/>
      <c r="R1402" s="28"/>
      <c r="S1402" s="28"/>
      <c r="T1402" s="28"/>
      <c r="U1402" s="28"/>
    </row>
    <row r="1403" spans="2:21" x14ac:dyDescent="0.25">
      <c r="B1403" s="28"/>
      <c r="C1403" s="70"/>
      <c r="D1403" s="47"/>
      <c r="E1403" s="69"/>
      <c r="F1403" s="71"/>
      <c r="G1403" s="71"/>
      <c r="H1403" s="71"/>
      <c r="I1403" s="28"/>
      <c r="J1403" s="28"/>
      <c r="K1403" s="28"/>
      <c r="L1403" s="28"/>
      <c r="M1403" s="28"/>
      <c r="N1403" s="28"/>
      <c r="O1403" s="28"/>
      <c r="P1403" s="28"/>
      <c r="Q1403" s="28"/>
      <c r="R1403" s="28"/>
      <c r="S1403" s="28"/>
      <c r="T1403" s="28"/>
      <c r="U1403" s="28"/>
    </row>
    <row r="1404" spans="2:21" x14ac:dyDescent="0.25">
      <c r="B1404" s="28"/>
      <c r="C1404" s="70"/>
      <c r="D1404" s="47"/>
      <c r="E1404" s="69"/>
      <c r="F1404" s="71"/>
      <c r="G1404" s="71"/>
      <c r="H1404" s="71"/>
      <c r="I1404" s="28"/>
      <c r="J1404" s="28"/>
      <c r="K1404" s="28"/>
      <c r="L1404" s="28"/>
      <c r="M1404" s="28"/>
      <c r="N1404" s="28"/>
      <c r="O1404" s="28"/>
      <c r="P1404" s="28"/>
      <c r="Q1404" s="28"/>
      <c r="R1404" s="28"/>
      <c r="S1404" s="28"/>
      <c r="T1404" s="28"/>
      <c r="U1404" s="28"/>
    </row>
    <row r="1405" spans="2:21" x14ac:dyDescent="0.25">
      <c r="B1405" s="28"/>
      <c r="C1405" s="70"/>
      <c r="D1405" s="47"/>
      <c r="E1405" s="69"/>
      <c r="F1405" s="71"/>
      <c r="G1405" s="71"/>
      <c r="H1405" s="71"/>
      <c r="I1405" s="28"/>
      <c r="J1405" s="28"/>
      <c r="K1405" s="28"/>
      <c r="L1405" s="28"/>
      <c r="M1405" s="28"/>
      <c r="N1405" s="28"/>
      <c r="O1405" s="28"/>
      <c r="P1405" s="28"/>
      <c r="Q1405" s="28"/>
      <c r="R1405" s="28"/>
      <c r="S1405" s="28"/>
      <c r="T1405" s="28"/>
      <c r="U1405" s="28"/>
    </row>
    <row r="1406" spans="2:21" x14ac:dyDescent="0.25">
      <c r="B1406" s="28"/>
      <c r="C1406" s="70"/>
      <c r="D1406" s="47"/>
      <c r="E1406" s="69"/>
      <c r="F1406" s="71"/>
      <c r="G1406" s="71"/>
      <c r="H1406" s="71"/>
      <c r="I1406" s="28"/>
      <c r="J1406" s="28"/>
      <c r="K1406" s="28"/>
      <c r="L1406" s="28"/>
      <c r="M1406" s="28"/>
      <c r="N1406" s="28"/>
      <c r="O1406" s="28"/>
      <c r="P1406" s="28"/>
      <c r="Q1406" s="28"/>
      <c r="R1406" s="28"/>
      <c r="S1406" s="28"/>
      <c r="T1406" s="28"/>
      <c r="U1406" s="28"/>
    </row>
    <row r="1407" spans="2:21" x14ac:dyDescent="0.25">
      <c r="B1407" s="28"/>
      <c r="C1407" s="70"/>
      <c r="D1407" s="47"/>
      <c r="E1407" s="69"/>
      <c r="F1407" s="71"/>
      <c r="G1407" s="71"/>
      <c r="H1407" s="71"/>
      <c r="I1407" s="28"/>
      <c r="J1407" s="28"/>
      <c r="K1407" s="28"/>
      <c r="L1407" s="28"/>
      <c r="M1407" s="28"/>
      <c r="N1407" s="28"/>
      <c r="O1407" s="28"/>
      <c r="P1407" s="28"/>
      <c r="Q1407" s="28"/>
      <c r="R1407" s="28"/>
      <c r="S1407" s="28"/>
      <c r="T1407" s="28"/>
      <c r="U1407" s="28"/>
    </row>
    <row r="1408" spans="2:21" x14ac:dyDescent="0.25">
      <c r="B1408" s="28"/>
      <c r="C1408" s="70"/>
      <c r="D1408" s="47"/>
      <c r="E1408" s="69"/>
      <c r="F1408" s="71"/>
      <c r="G1408" s="71"/>
      <c r="H1408" s="71"/>
      <c r="I1408" s="28"/>
      <c r="J1408" s="28"/>
      <c r="K1408" s="28"/>
      <c r="L1408" s="28"/>
      <c r="M1408" s="28"/>
      <c r="N1408" s="28"/>
      <c r="O1408" s="28"/>
      <c r="P1408" s="28"/>
      <c r="Q1408" s="28"/>
      <c r="R1408" s="28"/>
      <c r="S1408" s="28"/>
      <c r="T1408" s="28"/>
      <c r="U1408" s="28"/>
    </row>
    <row r="1409" spans="2:21" x14ac:dyDescent="0.25">
      <c r="B1409" s="28"/>
      <c r="C1409" s="70"/>
      <c r="D1409" s="47"/>
      <c r="E1409" s="69"/>
      <c r="F1409" s="71"/>
      <c r="G1409" s="71"/>
      <c r="H1409" s="71"/>
      <c r="I1409" s="28"/>
      <c r="J1409" s="28"/>
      <c r="K1409" s="28"/>
      <c r="L1409" s="28"/>
      <c r="M1409" s="28"/>
      <c r="N1409" s="28"/>
      <c r="O1409" s="28"/>
      <c r="P1409" s="28"/>
      <c r="Q1409" s="28"/>
      <c r="R1409" s="28"/>
      <c r="S1409" s="28"/>
      <c r="T1409" s="28"/>
      <c r="U1409" s="28"/>
    </row>
    <row r="1410" spans="2:21" x14ac:dyDescent="0.25">
      <c r="B1410" s="28"/>
      <c r="C1410" s="70"/>
      <c r="D1410" s="47"/>
      <c r="E1410" s="69"/>
      <c r="F1410" s="71"/>
      <c r="G1410" s="71"/>
      <c r="H1410" s="71"/>
      <c r="I1410" s="28"/>
      <c r="J1410" s="28"/>
      <c r="K1410" s="28"/>
      <c r="L1410" s="28"/>
      <c r="M1410" s="28"/>
      <c r="N1410" s="28"/>
      <c r="O1410" s="28"/>
      <c r="P1410" s="28"/>
      <c r="Q1410" s="28"/>
      <c r="R1410" s="28"/>
      <c r="S1410" s="28"/>
      <c r="T1410" s="28"/>
      <c r="U1410" s="28"/>
    </row>
    <row r="1411" spans="2:21" x14ac:dyDescent="0.25">
      <c r="B1411" s="28"/>
      <c r="C1411" s="70"/>
      <c r="D1411" s="47"/>
      <c r="E1411" s="69"/>
      <c r="F1411" s="71"/>
      <c r="G1411" s="71"/>
      <c r="H1411" s="71"/>
      <c r="I1411" s="28"/>
      <c r="J1411" s="28"/>
      <c r="K1411" s="28"/>
      <c r="L1411" s="28"/>
      <c r="M1411" s="28"/>
      <c r="N1411" s="28"/>
      <c r="O1411" s="28"/>
      <c r="P1411" s="28"/>
      <c r="Q1411" s="28"/>
      <c r="R1411" s="28"/>
      <c r="S1411" s="28"/>
      <c r="T1411" s="28"/>
      <c r="U1411" s="28"/>
    </row>
    <row r="1412" spans="2:21" x14ac:dyDescent="0.25">
      <c r="B1412" s="28"/>
      <c r="C1412" s="70"/>
      <c r="D1412" s="47"/>
      <c r="E1412" s="69"/>
      <c r="F1412" s="71"/>
      <c r="G1412" s="71"/>
      <c r="H1412" s="71"/>
      <c r="I1412" s="28"/>
      <c r="J1412" s="28"/>
      <c r="K1412" s="28"/>
      <c r="L1412" s="28"/>
      <c r="M1412" s="28"/>
      <c r="N1412" s="28"/>
      <c r="O1412" s="28"/>
      <c r="P1412" s="28"/>
      <c r="Q1412" s="28"/>
      <c r="R1412" s="28"/>
      <c r="S1412" s="28"/>
      <c r="T1412" s="28"/>
      <c r="U1412" s="28"/>
    </row>
    <row r="1413" spans="2:21" x14ac:dyDescent="0.25">
      <c r="B1413" s="28"/>
      <c r="C1413" s="70"/>
      <c r="D1413" s="47"/>
      <c r="E1413" s="69"/>
      <c r="F1413" s="71"/>
      <c r="G1413" s="71"/>
      <c r="H1413" s="71"/>
      <c r="I1413" s="28"/>
      <c r="J1413" s="28"/>
      <c r="K1413" s="28"/>
      <c r="L1413" s="28"/>
      <c r="M1413" s="28"/>
      <c r="N1413" s="28"/>
      <c r="O1413" s="28"/>
      <c r="P1413" s="28"/>
      <c r="Q1413" s="28"/>
      <c r="R1413" s="28"/>
      <c r="S1413" s="28"/>
      <c r="T1413" s="28"/>
      <c r="U1413" s="28"/>
    </row>
    <row r="1414" spans="2:21" x14ac:dyDescent="0.25">
      <c r="B1414" s="28"/>
      <c r="C1414" s="70"/>
      <c r="D1414" s="47"/>
      <c r="E1414" s="69"/>
      <c r="F1414" s="71"/>
      <c r="G1414" s="71"/>
      <c r="H1414" s="71"/>
      <c r="I1414" s="28"/>
      <c r="J1414" s="28"/>
      <c r="K1414" s="28"/>
      <c r="L1414" s="28"/>
      <c r="M1414" s="28"/>
      <c r="N1414" s="28"/>
      <c r="O1414" s="28"/>
      <c r="P1414" s="28"/>
      <c r="Q1414" s="28"/>
      <c r="R1414" s="28"/>
      <c r="S1414" s="28"/>
      <c r="T1414" s="28"/>
      <c r="U1414" s="28"/>
    </row>
    <row r="1415" spans="2:21" x14ac:dyDescent="0.25">
      <c r="B1415" s="28"/>
      <c r="C1415" s="70"/>
      <c r="D1415" s="47"/>
      <c r="E1415" s="69"/>
      <c r="F1415" s="71"/>
      <c r="G1415" s="71"/>
      <c r="H1415" s="71"/>
      <c r="I1415" s="28"/>
      <c r="J1415" s="28"/>
      <c r="K1415" s="28"/>
      <c r="L1415" s="28"/>
      <c r="M1415" s="28"/>
      <c r="N1415" s="28"/>
      <c r="O1415" s="28"/>
      <c r="P1415" s="28"/>
      <c r="Q1415" s="28"/>
      <c r="R1415" s="28"/>
      <c r="S1415" s="28"/>
      <c r="T1415" s="28"/>
      <c r="U1415" s="28"/>
    </row>
    <row r="1416" spans="2:21" x14ac:dyDescent="0.25">
      <c r="B1416" s="28"/>
      <c r="C1416" s="70"/>
      <c r="D1416" s="47"/>
      <c r="E1416" s="69"/>
      <c r="F1416" s="71"/>
      <c r="G1416" s="71"/>
      <c r="H1416" s="71"/>
      <c r="I1416" s="28"/>
      <c r="J1416" s="28"/>
      <c r="K1416" s="28"/>
      <c r="L1416" s="28"/>
      <c r="M1416" s="28"/>
      <c r="N1416" s="28"/>
      <c r="O1416" s="28"/>
      <c r="P1416" s="28"/>
      <c r="Q1416" s="28"/>
      <c r="R1416" s="28"/>
      <c r="S1416" s="28"/>
      <c r="T1416" s="28"/>
      <c r="U1416" s="28"/>
    </row>
    <row r="1417" spans="2:21" x14ac:dyDescent="0.25">
      <c r="B1417" s="28"/>
      <c r="C1417" s="70"/>
      <c r="D1417" s="47"/>
      <c r="E1417" s="69"/>
      <c r="F1417" s="71"/>
      <c r="G1417" s="71"/>
      <c r="H1417" s="71"/>
      <c r="I1417" s="28"/>
      <c r="J1417" s="28"/>
      <c r="K1417" s="28"/>
      <c r="L1417" s="28"/>
      <c r="M1417" s="28"/>
      <c r="N1417" s="28"/>
      <c r="O1417" s="28"/>
      <c r="P1417" s="28"/>
      <c r="Q1417" s="28"/>
      <c r="R1417" s="28"/>
      <c r="S1417" s="28"/>
      <c r="T1417" s="28"/>
      <c r="U1417" s="28"/>
    </row>
    <row r="1418" spans="2:21" x14ac:dyDescent="0.25">
      <c r="B1418" s="28"/>
      <c r="C1418" s="70"/>
      <c r="D1418" s="47"/>
      <c r="E1418" s="69"/>
      <c r="F1418" s="71"/>
      <c r="G1418" s="71"/>
      <c r="H1418" s="71"/>
      <c r="I1418" s="28"/>
      <c r="J1418" s="28"/>
      <c r="K1418" s="28"/>
      <c r="L1418" s="28"/>
      <c r="M1418" s="28"/>
      <c r="N1418" s="28"/>
      <c r="O1418" s="28"/>
      <c r="P1418" s="28"/>
      <c r="Q1418" s="28"/>
      <c r="R1418" s="28"/>
      <c r="S1418" s="28"/>
      <c r="T1418" s="28"/>
      <c r="U1418" s="28"/>
    </row>
    <row r="1419" spans="2:21" x14ac:dyDescent="0.25">
      <c r="B1419" s="28"/>
      <c r="C1419" s="70"/>
      <c r="D1419" s="47"/>
      <c r="E1419" s="69"/>
      <c r="F1419" s="71"/>
      <c r="G1419" s="71"/>
      <c r="H1419" s="71"/>
      <c r="I1419" s="28"/>
      <c r="J1419" s="28"/>
      <c r="K1419" s="28"/>
      <c r="L1419" s="28"/>
      <c r="M1419" s="28"/>
      <c r="N1419" s="28"/>
      <c r="O1419" s="28"/>
      <c r="P1419" s="28"/>
      <c r="Q1419" s="28"/>
      <c r="R1419" s="28"/>
      <c r="S1419" s="28"/>
      <c r="T1419" s="28"/>
      <c r="U1419" s="28"/>
    </row>
    <row r="1420" spans="2:21" x14ac:dyDescent="0.25">
      <c r="B1420" s="28"/>
      <c r="C1420" s="70"/>
      <c r="D1420" s="47"/>
      <c r="E1420" s="69"/>
      <c r="F1420" s="71"/>
      <c r="G1420" s="71"/>
      <c r="H1420" s="71"/>
      <c r="I1420" s="28"/>
      <c r="J1420" s="28"/>
      <c r="K1420" s="28"/>
      <c r="L1420" s="28"/>
      <c r="M1420" s="28"/>
      <c r="N1420" s="28"/>
      <c r="O1420" s="28"/>
      <c r="P1420" s="28"/>
      <c r="Q1420" s="28"/>
      <c r="R1420" s="28"/>
      <c r="S1420" s="28"/>
      <c r="T1420" s="28"/>
      <c r="U1420" s="28"/>
    </row>
    <row r="1421" spans="2:21" x14ac:dyDescent="0.25">
      <c r="B1421" s="28"/>
      <c r="C1421" s="70"/>
      <c r="D1421" s="47"/>
      <c r="E1421" s="69"/>
      <c r="F1421" s="71"/>
      <c r="G1421" s="71"/>
      <c r="H1421" s="71"/>
      <c r="I1421" s="28"/>
      <c r="J1421" s="28"/>
      <c r="K1421" s="28"/>
      <c r="L1421" s="28"/>
      <c r="M1421" s="28"/>
      <c r="N1421" s="28"/>
      <c r="O1421" s="28"/>
      <c r="P1421" s="28"/>
      <c r="Q1421" s="28"/>
      <c r="R1421" s="28"/>
      <c r="S1421" s="28"/>
      <c r="T1421" s="28"/>
      <c r="U1421" s="28"/>
    </row>
    <row r="1422" spans="2:21" x14ac:dyDescent="0.25">
      <c r="B1422" s="28"/>
      <c r="C1422" s="70"/>
      <c r="D1422" s="47"/>
      <c r="E1422" s="69"/>
      <c r="F1422" s="71"/>
      <c r="G1422" s="71"/>
      <c r="H1422" s="71"/>
      <c r="I1422" s="28"/>
      <c r="J1422" s="28"/>
      <c r="K1422" s="28"/>
      <c r="L1422" s="28"/>
      <c r="M1422" s="28"/>
      <c r="N1422" s="28"/>
      <c r="O1422" s="28"/>
      <c r="P1422" s="28"/>
      <c r="Q1422" s="28"/>
      <c r="R1422" s="28"/>
      <c r="S1422" s="28"/>
      <c r="T1422" s="28"/>
      <c r="U1422" s="28"/>
    </row>
    <row r="1423" spans="2:21" x14ac:dyDescent="0.25">
      <c r="B1423" s="28"/>
      <c r="C1423" s="70"/>
      <c r="D1423" s="47"/>
      <c r="E1423" s="69"/>
      <c r="F1423" s="71"/>
      <c r="G1423" s="71"/>
      <c r="H1423" s="71"/>
      <c r="I1423" s="28"/>
      <c r="J1423" s="28"/>
      <c r="K1423" s="28"/>
      <c r="L1423" s="28"/>
      <c r="M1423" s="28"/>
      <c r="N1423" s="28"/>
      <c r="O1423" s="28"/>
      <c r="P1423" s="28"/>
      <c r="Q1423" s="28"/>
      <c r="R1423" s="28"/>
      <c r="S1423" s="28"/>
      <c r="T1423" s="28"/>
      <c r="U1423" s="28"/>
    </row>
    <row r="1424" spans="2:21" x14ac:dyDescent="0.25">
      <c r="B1424" s="28"/>
      <c r="C1424" s="70"/>
      <c r="D1424" s="47"/>
      <c r="E1424" s="69"/>
      <c r="F1424" s="71"/>
      <c r="G1424" s="71"/>
      <c r="H1424" s="71"/>
      <c r="I1424" s="28"/>
      <c r="J1424" s="28"/>
      <c r="K1424" s="28"/>
      <c r="L1424" s="28"/>
      <c r="M1424" s="28"/>
      <c r="N1424" s="28"/>
      <c r="O1424" s="28"/>
      <c r="P1424" s="28"/>
      <c r="Q1424" s="28"/>
      <c r="R1424" s="28"/>
      <c r="S1424" s="28"/>
      <c r="T1424" s="28"/>
      <c r="U1424" s="28"/>
    </row>
    <row r="1425" spans="2:21" x14ac:dyDescent="0.25">
      <c r="B1425" s="28"/>
      <c r="C1425" s="70"/>
      <c r="D1425" s="47"/>
      <c r="E1425" s="69"/>
      <c r="F1425" s="71"/>
      <c r="G1425" s="71"/>
      <c r="H1425" s="71"/>
      <c r="I1425" s="28"/>
      <c r="J1425" s="28"/>
      <c r="K1425" s="28"/>
      <c r="L1425" s="28"/>
      <c r="M1425" s="28"/>
      <c r="N1425" s="28"/>
      <c r="O1425" s="28"/>
      <c r="P1425" s="28"/>
      <c r="Q1425" s="28"/>
      <c r="R1425" s="28"/>
      <c r="S1425" s="28"/>
      <c r="T1425" s="28"/>
      <c r="U1425" s="28"/>
    </row>
    <row r="1426" spans="2:21" x14ac:dyDescent="0.25">
      <c r="B1426" s="28"/>
      <c r="C1426" s="70"/>
      <c r="D1426" s="47"/>
      <c r="E1426" s="69"/>
      <c r="F1426" s="71"/>
      <c r="G1426" s="71"/>
      <c r="H1426" s="71"/>
      <c r="I1426" s="28"/>
      <c r="J1426" s="28"/>
      <c r="K1426" s="28"/>
      <c r="L1426" s="28"/>
      <c r="M1426" s="28"/>
      <c r="N1426" s="28"/>
      <c r="O1426" s="28"/>
      <c r="P1426" s="28"/>
      <c r="Q1426" s="28"/>
      <c r="R1426" s="28"/>
      <c r="S1426" s="28"/>
      <c r="T1426" s="28"/>
      <c r="U1426" s="28"/>
    </row>
    <row r="1427" spans="2:21" x14ac:dyDescent="0.25">
      <c r="B1427" s="28"/>
      <c r="C1427" s="70"/>
      <c r="D1427" s="47"/>
      <c r="E1427" s="69"/>
      <c r="F1427" s="71"/>
      <c r="G1427" s="71"/>
      <c r="H1427" s="71"/>
      <c r="I1427" s="28"/>
      <c r="J1427" s="28"/>
      <c r="K1427" s="28"/>
      <c r="L1427" s="28"/>
      <c r="M1427" s="28"/>
      <c r="N1427" s="28"/>
      <c r="O1427" s="28"/>
      <c r="P1427" s="28"/>
      <c r="Q1427" s="28"/>
      <c r="R1427" s="28"/>
      <c r="S1427" s="28"/>
      <c r="T1427" s="28"/>
      <c r="U1427" s="28"/>
    </row>
    <row r="1428" spans="2:21" x14ac:dyDescent="0.25">
      <c r="B1428" s="28"/>
      <c r="C1428" s="70"/>
      <c r="D1428" s="47"/>
      <c r="E1428" s="69"/>
      <c r="F1428" s="71"/>
      <c r="G1428" s="71"/>
      <c r="H1428" s="71"/>
      <c r="I1428" s="28"/>
      <c r="J1428" s="28"/>
      <c r="K1428" s="28"/>
      <c r="L1428" s="28"/>
      <c r="M1428" s="28"/>
      <c r="N1428" s="28"/>
      <c r="O1428" s="28"/>
      <c r="P1428" s="28"/>
      <c r="Q1428" s="28"/>
      <c r="R1428" s="28"/>
      <c r="S1428" s="28"/>
      <c r="T1428" s="28"/>
      <c r="U1428" s="28"/>
    </row>
    <row r="1429" spans="2:21" x14ac:dyDescent="0.25">
      <c r="B1429" s="28"/>
      <c r="C1429" s="70"/>
      <c r="D1429" s="47"/>
      <c r="E1429" s="69"/>
      <c r="F1429" s="71"/>
      <c r="G1429" s="71"/>
      <c r="H1429" s="71"/>
      <c r="I1429" s="28"/>
      <c r="J1429" s="28"/>
      <c r="K1429" s="28"/>
      <c r="L1429" s="28"/>
      <c r="M1429" s="28"/>
      <c r="N1429" s="28"/>
      <c r="O1429" s="28"/>
      <c r="P1429" s="28"/>
      <c r="Q1429" s="28"/>
      <c r="R1429" s="28"/>
      <c r="S1429" s="28"/>
      <c r="T1429" s="28"/>
      <c r="U1429" s="28"/>
    </row>
    <row r="1430" spans="2:21" x14ac:dyDescent="0.25">
      <c r="B1430" s="28"/>
      <c r="C1430" s="70"/>
      <c r="D1430" s="47"/>
      <c r="E1430" s="69"/>
      <c r="F1430" s="71"/>
      <c r="G1430" s="71"/>
      <c r="H1430" s="71"/>
      <c r="I1430" s="28"/>
      <c r="J1430" s="28"/>
      <c r="K1430" s="28"/>
      <c r="L1430" s="28"/>
      <c r="M1430" s="28"/>
      <c r="N1430" s="28"/>
      <c r="O1430" s="28"/>
      <c r="P1430" s="28"/>
      <c r="Q1430" s="28"/>
      <c r="R1430" s="28"/>
      <c r="S1430" s="28"/>
      <c r="T1430" s="28"/>
      <c r="U1430" s="28"/>
    </row>
    <row r="1431" spans="2:21" x14ac:dyDescent="0.25">
      <c r="B1431" s="28"/>
      <c r="C1431" s="70"/>
      <c r="D1431" s="47"/>
      <c r="E1431" s="69"/>
      <c r="F1431" s="71"/>
      <c r="G1431" s="71"/>
      <c r="H1431" s="71"/>
      <c r="I1431" s="28"/>
      <c r="J1431" s="28"/>
      <c r="K1431" s="28"/>
      <c r="L1431" s="28"/>
      <c r="M1431" s="28"/>
      <c r="N1431" s="28"/>
      <c r="O1431" s="28"/>
      <c r="P1431" s="28"/>
      <c r="Q1431" s="28"/>
      <c r="R1431" s="28"/>
      <c r="S1431" s="28"/>
      <c r="T1431" s="28"/>
      <c r="U1431" s="28"/>
    </row>
    <row r="1432" spans="2:21" x14ac:dyDescent="0.25">
      <c r="B1432" s="28"/>
      <c r="C1432" s="70"/>
      <c r="D1432" s="47"/>
      <c r="E1432" s="69"/>
      <c r="F1432" s="71"/>
      <c r="G1432" s="71"/>
      <c r="H1432" s="71"/>
      <c r="I1432" s="28"/>
      <c r="J1432" s="28"/>
      <c r="K1432" s="28"/>
      <c r="L1432" s="28"/>
      <c r="M1432" s="28"/>
      <c r="N1432" s="28"/>
      <c r="O1432" s="28"/>
      <c r="P1432" s="28"/>
      <c r="Q1432" s="28"/>
      <c r="R1432" s="28"/>
      <c r="S1432" s="28"/>
      <c r="T1432" s="28"/>
      <c r="U1432" s="28"/>
    </row>
    <row r="1433" spans="2:21" x14ac:dyDescent="0.25">
      <c r="B1433" s="28"/>
      <c r="C1433" s="70"/>
      <c r="D1433" s="47"/>
      <c r="E1433" s="69"/>
      <c r="F1433" s="71"/>
      <c r="G1433" s="71"/>
      <c r="H1433" s="71"/>
      <c r="I1433" s="28"/>
      <c r="J1433" s="28"/>
      <c r="K1433" s="28"/>
      <c r="L1433" s="28"/>
      <c r="M1433" s="28"/>
      <c r="N1433" s="28"/>
      <c r="O1433" s="28"/>
      <c r="P1433" s="28"/>
      <c r="Q1433" s="28"/>
      <c r="R1433" s="28"/>
      <c r="S1433" s="28"/>
      <c r="T1433" s="28"/>
      <c r="U1433" s="28"/>
    </row>
    <row r="1434" spans="2:21" x14ac:dyDescent="0.25">
      <c r="B1434" s="28"/>
      <c r="C1434" s="70"/>
      <c r="D1434" s="47"/>
      <c r="E1434" s="69"/>
      <c r="F1434" s="71"/>
      <c r="G1434" s="71"/>
      <c r="H1434" s="71"/>
      <c r="I1434" s="28"/>
      <c r="J1434" s="28"/>
      <c r="K1434" s="28"/>
      <c r="L1434" s="28"/>
      <c r="M1434" s="28"/>
      <c r="N1434" s="28"/>
      <c r="O1434" s="28"/>
      <c r="P1434" s="28"/>
      <c r="Q1434" s="28"/>
      <c r="R1434" s="28"/>
      <c r="S1434" s="28"/>
      <c r="T1434" s="28"/>
      <c r="U1434" s="28"/>
    </row>
    <row r="1435" spans="2:21" x14ac:dyDescent="0.25">
      <c r="B1435" s="28"/>
      <c r="C1435" s="70"/>
      <c r="D1435" s="47"/>
      <c r="E1435" s="69"/>
      <c r="F1435" s="71"/>
      <c r="G1435" s="71"/>
      <c r="H1435" s="71"/>
      <c r="I1435" s="28"/>
      <c r="J1435" s="28"/>
      <c r="K1435" s="28"/>
      <c r="L1435" s="28"/>
      <c r="M1435" s="28"/>
      <c r="N1435" s="28"/>
      <c r="O1435" s="28"/>
      <c r="P1435" s="28"/>
      <c r="Q1435" s="28"/>
      <c r="R1435" s="28"/>
      <c r="S1435" s="28"/>
      <c r="T1435" s="28"/>
      <c r="U1435" s="28"/>
    </row>
    <row r="1436" spans="2:21" x14ac:dyDescent="0.25">
      <c r="B1436" s="28"/>
      <c r="C1436" s="70"/>
      <c r="D1436" s="47"/>
      <c r="E1436" s="69"/>
      <c r="F1436" s="71"/>
      <c r="G1436" s="71"/>
      <c r="H1436" s="71"/>
      <c r="I1436" s="28"/>
      <c r="J1436" s="28"/>
      <c r="K1436" s="28"/>
      <c r="L1436" s="28"/>
      <c r="M1436" s="28"/>
      <c r="N1436" s="28"/>
      <c r="O1436" s="28"/>
      <c r="P1436" s="28"/>
      <c r="Q1436" s="28"/>
      <c r="R1436" s="28"/>
      <c r="S1436" s="28"/>
      <c r="T1436" s="28"/>
      <c r="U1436" s="28"/>
    </row>
    <row r="1437" spans="2:21" x14ac:dyDescent="0.25">
      <c r="B1437" s="28"/>
      <c r="C1437" s="70"/>
      <c r="D1437" s="47"/>
      <c r="E1437" s="69"/>
      <c r="F1437" s="71"/>
      <c r="G1437" s="71"/>
      <c r="H1437" s="71"/>
      <c r="I1437" s="28"/>
      <c r="J1437" s="28"/>
      <c r="K1437" s="28"/>
      <c r="L1437" s="28"/>
      <c r="M1437" s="28"/>
      <c r="N1437" s="28"/>
      <c r="O1437" s="28"/>
      <c r="P1437" s="28"/>
      <c r="Q1437" s="28"/>
      <c r="R1437" s="28"/>
      <c r="S1437" s="28"/>
      <c r="T1437" s="28"/>
      <c r="U1437" s="28"/>
    </row>
    <row r="1438" spans="2:21" x14ac:dyDescent="0.25">
      <c r="B1438" s="28"/>
      <c r="C1438" s="70"/>
      <c r="D1438" s="47"/>
      <c r="E1438" s="69"/>
      <c r="F1438" s="71"/>
      <c r="G1438" s="71"/>
      <c r="H1438" s="71"/>
      <c r="I1438" s="28"/>
      <c r="J1438" s="28"/>
      <c r="K1438" s="28"/>
      <c r="L1438" s="28"/>
      <c r="M1438" s="28"/>
      <c r="N1438" s="28"/>
      <c r="O1438" s="28"/>
      <c r="P1438" s="28"/>
      <c r="Q1438" s="28"/>
      <c r="R1438" s="28"/>
      <c r="S1438" s="28"/>
      <c r="T1438" s="28"/>
      <c r="U1438" s="28"/>
    </row>
    <row r="1439" spans="2:21" x14ac:dyDescent="0.25">
      <c r="B1439" s="28"/>
      <c r="C1439" s="70"/>
      <c r="D1439" s="47"/>
      <c r="E1439" s="69"/>
      <c r="F1439" s="71"/>
      <c r="G1439" s="71"/>
      <c r="H1439" s="71"/>
      <c r="I1439" s="28"/>
      <c r="J1439" s="28"/>
      <c r="K1439" s="28"/>
      <c r="L1439" s="28"/>
      <c r="M1439" s="28"/>
      <c r="N1439" s="28"/>
      <c r="O1439" s="28"/>
      <c r="P1439" s="28"/>
      <c r="Q1439" s="28"/>
      <c r="R1439" s="28"/>
      <c r="S1439" s="28"/>
      <c r="T1439" s="28"/>
      <c r="U1439" s="28"/>
    </row>
    <row r="1440" spans="2:21" x14ac:dyDescent="0.25">
      <c r="B1440" s="28"/>
      <c r="C1440" s="70"/>
      <c r="D1440" s="47"/>
      <c r="E1440" s="69"/>
      <c r="F1440" s="71"/>
      <c r="G1440" s="71"/>
      <c r="H1440" s="71"/>
      <c r="I1440" s="28"/>
      <c r="J1440" s="28"/>
      <c r="K1440" s="28"/>
      <c r="L1440" s="28"/>
      <c r="M1440" s="28"/>
      <c r="N1440" s="28"/>
      <c r="O1440" s="28"/>
      <c r="P1440" s="28"/>
      <c r="Q1440" s="28"/>
      <c r="R1440" s="28"/>
      <c r="S1440" s="28"/>
      <c r="T1440" s="28"/>
      <c r="U1440" s="28"/>
    </row>
    <row r="1441" spans="2:21" x14ac:dyDescent="0.25">
      <c r="B1441" s="28"/>
      <c r="C1441" s="70"/>
      <c r="D1441" s="47"/>
      <c r="E1441" s="69"/>
      <c r="F1441" s="71"/>
      <c r="G1441" s="71"/>
      <c r="H1441" s="71"/>
      <c r="I1441" s="28"/>
      <c r="J1441" s="28"/>
      <c r="K1441" s="28"/>
      <c r="L1441" s="28"/>
      <c r="M1441" s="28"/>
      <c r="N1441" s="28"/>
      <c r="O1441" s="28"/>
      <c r="P1441" s="28"/>
      <c r="Q1441" s="28"/>
      <c r="R1441" s="28"/>
      <c r="S1441" s="28"/>
      <c r="T1441" s="28"/>
      <c r="U1441" s="28"/>
    </row>
    <row r="1442" spans="2:21" x14ac:dyDescent="0.25">
      <c r="B1442" s="28"/>
      <c r="C1442" s="70"/>
      <c r="D1442" s="47"/>
      <c r="E1442" s="69"/>
      <c r="F1442" s="71"/>
      <c r="G1442" s="71"/>
      <c r="H1442" s="71"/>
      <c r="I1442" s="28"/>
      <c r="J1442" s="28"/>
      <c r="K1442" s="28"/>
      <c r="L1442" s="28"/>
      <c r="M1442" s="28"/>
      <c r="N1442" s="28"/>
      <c r="O1442" s="28"/>
      <c r="P1442" s="28"/>
      <c r="Q1442" s="28"/>
      <c r="R1442" s="28"/>
      <c r="S1442" s="28"/>
      <c r="T1442" s="28"/>
      <c r="U1442" s="28"/>
    </row>
    <row r="1443" spans="2:21" x14ac:dyDescent="0.25">
      <c r="B1443" s="28"/>
      <c r="C1443" s="70"/>
      <c r="D1443" s="47"/>
      <c r="E1443" s="69"/>
      <c r="F1443" s="71"/>
      <c r="G1443" s="71"/>
      <c r="H1443" s="71"/>
      <c r="I1443" s="28"/>
      <c r="J1443" s="28"/>
      <c r="K1443" s="28"/>
      <c r="L1443" s="28"/>
      <c r="M1443" s="28"/>
      <c r="N1443" s="28"/>
      <c r="O1443" s="28"/>
      <c r="P1443" s="28"/>
      <c r="Q1443" s="28"/>
      <c r="R1443" s="28"/>
      <c r="S1443" s="28"/>
      <c r="T1443" s="28"/>
      <c r="U1443" s="28"/>
    </row>
    <row r="1444" spans="2:21" x14ac:dyDescent="0.25">
      <c r="B1444" s="28"/>
      <c r="C1444" s="70"/>
      <c r="D1444" s="47"/>
      <c r="E1444" s="69"/>
      <c r="F1444" s="71"/>
      <c r="G1444" s="71"/>
      <c r="H1444" s="71"/>
      <c r="I1444" s="28"/>
      <c r="J1444" s="28"/>
      <c r="K1444" s="28"/>
      <c r="L1444" s="28"/>
      <c r="M1444" s="28"/>
      <c r="N1444" s="28"/>
      <c r="O1444" s="28"/>
      <c r="P1444" s="28"/>
      <c r="Q1444" s="28"/>
      <c r="R1444" s="28"/>
      <c r="S1444" s="28"/>
      <c r="T1444" s="28"/>
      <c r="U1444" s="28"/>
    </row>
    <row r="1445" spans="2:21" x14ac:dyDescent="0.25">
      <c r="B1445" s="28"/>
      <c r="C1445" s="70"/>
      <c r="D1445" s="47"/>
      <c r="E1445" s="69"/>
      <c r="F1445" s="71"/>
      <c r="G1445" s="71"/>
      <c r="H1445" s="71"/>
      <c r="I1445" s="28"/>
      <c r="J1445" s="28"/>
      <c r="K1445" s="28"/>
      <c r="L1445" s="28"/>
      <c r="M1445" s="28"/>
      <c r="N1445" s="28"/>
      <c r="O1445" s="28"/>
      <c r="P1445" s="28"/>
      <c r="Q1445" s="28"/>
      <c r="R1445" s="28"/>
      <c r="S1445" s="28"/>
      <c r="T1445" s="28"/>
      <c r="U1445" s="28"/>
    </row>
    <row r="1446" spans="2:21" x14ac:dyDescent="0.25">
      <c r="B1446" s="28"/>
      <c r="C1446" s="70"/>
      <c r="D1446" s="47"/>
      <c r="E1446" s="69"/>
      <c r="F1446" s="71"/>
      <c r="G1446" s="71"/>
      <c r="H1446" s="71"/>
      <c r="I1446" s="28"/>
      <c r="J1446" s="28"/>
      <c r="K1446" s="28"/>
      <c r="L1446" s="28"/>
      <c r="M1446" s="28"/>
      <c r="N1446" s="28"/>
      <c r="O1446" s="28"/>
      <c r="P1446" s="28"/>
      <c r="Q1446" s="28"/>
      <c r="R1446" s="28"/>
      <c r="S1446" s="28"/>
      <c r="T1446" s="28"/>
      <c r="U1446" s="28"/>
    </row>
    <row r="1447" spans="2:21" x14ac:dyDescent="0.25">
      <c r="B1447" s="28"/>
      <c r="C1447" s="70"/>
      <c r="D1447" s="47"/>
      <c r="E1447" s="69"/>
      <c r="F1447" s="71"/>
      <c r="G1447" s="71"/>
      <c r="H1447" s="71"/>
      <c r="I1447" s="28"/>
      <c r="J1447" s="28"/>
      <c r="K1447" s="28"/>
      <c r="L1447" s="28"/>
      <c r="M1447" s="28"/>
      <c r="N1447" s="28"/>
      <c r="O1447" s="28"/>
      <c r="P1447" s="28"/>
      <c r="Q1447" s="28"/>
      <c r="R1447" s="28"/>
      <c r="S1447" s="28"/>
      <c r="T1447" s="28"/>
      <c r="U1447" s="28"/>
    </row>
    <row r="1448" spans="2:21" x14ac:dyDescent="0.25">
      <c r="B1448" s="28"/>
      <c r="C1448" s="70"/>
      <c r="D1448" s="47"/>
      <c r="E1448" s="69"/>
      <c r="F1448" s="71"/>
      <c r="G1448" s="71"/>
      <c r="H1448" s="71"/>
      <c r="I1448" s="28"/>
      <c r="J1448" s="28"/>
      <c r="K1448" s="28"/>
      <c r="L1448" s="28"/>
      <c r="M1448" s="28"/>
      <c r="N1448" s="28"/>
      <c r="O1448" s="28"/>
      <c r="P1448" s="28"/>
      <c r="Q1448" s="28"/>
      <c r="R1448" s="28"/>
      <c r="S1448" s="28"/>
      <c r="T1448" s="28"/>
      <c r="U1448" s="28"/>
    </row>
    <row r="1449" spans="2:21" x14ac:dyDescent="0.25">
      <c r="B1449" s="28"/>
      <c r="C1449" s="70"/>
      <c r="D1449" s="47"/>
      <c r="E1449" s="69"/>
      <c r="F1449" s="71"/>
      <c r="G1449" s="71"/>
      <c r="H1449" s="71"/>
      <c r="I1449" s="28"/>
      <c r="J1449" s="28"/>
      <c r="K1449" s="28"/>
      <c r="L1449" s="28"/>
      <c r="M1449" s="28"/>
      <c r="N1449" s="28"/>
      <c r="O1449" s="28"/>
      <c r="P1449" s="28"/>
      <c r="Q1449" s="28"/>
      <c r="R1449" s="28"/>
      <c r="S1449" s="28"/>
      <c r="T1449" s="28"/>
      <c r="U1449" s="28"/>
    </row>
    <row r="1450" spans="2:21" x14ac:dyDescent="0.25">
      <c r="B1450" s="28"/>
      <c r="C1450" s="70"/>
      <c r="D1450" s="47"/>
      <c r="E1450" s="69"/>
      <c r="F1450" s="71"/>
      <c r="G1450" s="71"/>
      <c r="H1450" s="71"/>
      <c r="I1450" s="28"/>
      <c r="J1450" s="28"/>
      <c r="K1450" s="28"/>
      <c r="L1450" s="28"/>
      <c r="M1450" s="28"/>
      <c r="N1450" s="28"/>
      <c r="O1450" s="28"/>
      <c r="P1450" s="28"/>
      <c r="Q1450" s="28"/>
      <c r="R1450" s="28"/>
      <c r="S1450" s="28"/>
      <c r="T1450" s="28"/>
      <c r="U1450" s="28"/>
    </row>
    <row r="1451" spans="2:21" x14ac:dyDescent="0.25">
      <c r="B1451" s="28"/>
      <c r="C1451" s="70"/>
      <c r="D1451" s="47"/>
      <c r="E1451" s="69"/>
      <c r="F1451" s="71"/>
      <c r="G1451" s="71"/>
      <c r="H1451" s="71"/>
      <c r="I1451" s="28"/>
      <c r="J1451" s="28"/>
      <c r="K1451" s="28"/>
      <c r="L1451" s="28"/>
      <c r="M1451" s="28"/>
      <c r="N1451" s="28"/>
      <c r="O1451" s="28"/>
      <c r="P1451" s="28"/>
      <c r="Q1451" s="28"/>
      <c r="R1451" s="28"/>
      <c r="S1451" s="28"/>
      <c r="T1451" s="28"/>
      <c r="U1451" s="28"/>
    </row>
    <row r="1452" spans="2:21" x14ac:dyDescent="0.25">
      <c r="B1452" s="28"/>
      <c r="C1452" s="70"/>
      <c r="D1452" s="47"/>
      <c r="E1452" s="69"/>
      <c r="F1452" s="71"/>
      <c r="G1452" s="71"/>
      <c r="H1452" s="71"/>
      <c r="I1452" s="28"/>
      <c r="J1452" s="28"/>
      <c r="K1452" s="28"/>
      <c r="L1452" s="28"/>
      <c r="M1452" s="28"/>
      <c r="N1452" s="28"/>
      <c r="O1452" s="28"/>
      <c r="P1452" s="28"/>
      <c r="Q1452" s="28"/>
      <c r="R1452" s="28"/>
      <c r="S1452" s="28"/>
      <c r="T1452" s="28"/>
      <c r="U1452" s="28"/>
    </row>
    <row r="1453" spans="2:21" x14ac:dyDescent="0.25">
      <c r="B1453" s="28"/>
      <c r="C1453" s="70"/>
      <c r="D1453" s="47"/>
      <c r="E1453" s="69"/>
      <c r="F1453" s="71"/>
      <c r="G1453" s="71"/>
      <c r="H1453" s="71"/>
      <c r="I1453" s="28"/>
      <c r="J1453" s="28"/>
      <c r="K1453" s="28"/>
      <c r="L1453" s="28"/>
      <c r="M1453" s="28"/>
      <c r="N1453" s="28"/>
      <c r="O1453" s="28"/>
      <c r="P1453" s="28"/>
      <c r="Q1453" s="28"/>
      <c r="R1453" s="28"/>
      <c r="S1453" s="28"/>
      <c r="T1453" s="28"/>
      <c r="U1453" s="28"/>
    </row>
    <row r="1454" spans="2:21" x14ac:dyDescent="0.25">
      <c r="B1454" s="28"/>
      <c r="C1454" s="70"/>
      <c r="D1454" s="47"/>
      <c r="E1454" s="69"/>
      <c r="F1454" s="71"/>
      <c r="G1454" s="71"/>
      <c r="H1454" s="71"/>
      <c r="I1454" s="28"/>
      <c r="J1454" s="28"/>
      <c r="K1454" s="28"/>
      <c r="L1454" s="28"/>
      <c r="M1454" s="28"/>
      <c r="N1454" s="28"/>
      <c r="O1454" s="28"/>
      <c r="P1454" s="28"/>
      <c r="Q1454" s="28"/>
      <c r="R1454" s="28"/>
      <c r="S1454" s="28"/>
      <c r="T1454" s="28"/>
      <c r="U1454" s="28"/>
    </row>
    <row r="1455" spans="2:21" x14ac:dyDescent="0.25">
      <c r="B1455" s="28"/>
      <c r="C1455" s="70"/>
      <c r="D1455" s="47"/>
      <c r="E1455" s="69"/>
      <c r="F1455" s="71"/>
      <c r="G1455" s="71"/>
      <c r="H1455" s="71"/>
      <c r="I1455" s="28"/>
      <c r="J1455" s="28"/>
      <c r="K1455" s="28"/>
      <c r="L1455" s="28"/>
      <c r="M1455" s="28"/>
      <c r="N1455" s="28"/>
      <c r="O1455" s="28"/>
      <c r="P1455" s="28"/>
      <c r="Q1455" s="28"/>
      <c r="R1455" s="28"/>
      <c r="S1455" s="28"/>
      <c r="T1455" s="28"/>
      <c r="U1455" s="28"/>
    </row>
    <row r="1456" spans="2:21" x14ac:dyDescent="0.25">
      <c r="B1456" s="28"/>
      <c r="C1456" s="70"/>
      <c r="D1456" s="47"/>
      <c r="E1456" s="69"/>
      <c r="F1456" s="71"/>
      <c r="G1456" s="71"/>
      <c r="H1456" s="71"/>
      <c r="I1456" s="28"/>
      <c r="J1456" s="28"/>
      <c r="K1456" s="28"/>
      <c r="L1456" s="28"/>
      <c r="M1456" s="28"/>
      <c r="N1456" s="28"/>
      <c r="O1456" s="28"/>
      <c r="P1456" s="28"/>
      <c r="Q1456" s="28"/>
      <c r="R1456" s="28"/>
      <c r="S1456" s="28"/>
      <c r="T1456" s="28"/>
      <c r="U1456" s="28"/>
    </row>
    <row r="1457" spans="2:21" x14ac:dyDescent="0.25">
      <c r="B1457" s="28"/>
      <c r="C1457" s="70"/>
      <c r="D1457" s="47"/>
      <c r="E1457" s="69"/>
      <c r="F1457" s="71"/>
      <c r="G1457" s="71"/>
      <c r="H1457" s="71"/>
      <c r="I1457" s="28"/>
      <c r="J1457" s="28"/>
      <c r="K1457" s="28"/>
      <c r="L1457" s="28"/>
      <c r="M1457" s="28"/>
      <c r="N1457" s="28"/>
      <c r="O1457" s="28"/>
      <c r="P1457" s="28"/>
      <c r="Q1457" s="28"/>
      <c r="R1457" s="28"/>
      <c r="S1457" s="28"/>
      <c r="T1457" s="28"/>
      <c r="U1457" s="28"/>
    </row>
    <row r="1458" spans="2:21" x14ac:dyDescent="0.25">
      <c r="B1458" s="28"/>
      <c r="C1458" s="70"/>
      <c r="D1458" s="47"/>
      <c r="E1458" s="69"/>
      <c r="F1458" s="71"/>
      <c r="G1458" s="71"/>
      <c r="H1458" s="71"/>
      <c r="I1458" s="28"/>
      <c r="J1458" s="28"/>
      <c r="K1458" s="28"/>
      <c r="L1458" s="28"/>
      <c r="M1458" s="28"/>
      <c r="N1458" s="28"/>
      <c r="O1458" s="28"/>
      <c r="P1458" s="28"/>
      <c r="Q1458" s="28"/>
      <c r="R1458" s="28"/>
      <c r="S1458" s="28"/>
      <c r="T1458" s="28"/>
      <c r="U1458" s="28"/>
    </row>
    <row r="1459" spans="2:21" x14ac:dyDescent="0.25">
      <c r="B1459" s="28"/>
      <c r="C1459" s="70"/>
      <c r="D1459" s="47"/>
      <c r="E1459" s="69"/>
      <c r="F1459" s="71"/>
      <c r="G1459" s="71"/>
      <c r="H1459" s="71"/>
      <c r="I1459" s="28"/>
      <c r="J1459" s="28"/>
      <c r="K1459" s="28"/>
      <c r="L1459" s="28"/>
      <c r="M1459" s="28"/>
      <c r="N1459" s="28"/>
      <c r="O1459" s="28"/>
      <c r="P1459" s="28"/>
      <c r="Q1459" s="28"/>
      <c r="R1459" s="28"/>
      <c r="S1459" s="28"/>
      <c r="T1459" s="28"/>
      <c r="U1459" s="28"/>
    </row>
    <row r="1460" spans="2:21" x14ac:dyDescent="0.25">
      <c r="B1460" s="28"/>
      <c r="C1460" s="70"/>
      <c r="D1460" s="47"/>
      <c r="E1460" s="69"/>
      <c r="F1460" s="71"/>
      <c r="G1460" s="71"/>
      <c r="H1460" s="71"/>
      <c r="I1460" s="28"/>
      <c r="J1460" s="28"/>
      <c r="K1460" s="28"/>
      <c r="L1460" s="28"/>
      <c r="M1460" s="28"/>
      <c r="N1460" s="28"/>
      <c r="O1460" s="28"/>
      <c r="P1460" s="28"/>
      <c r="Q1460" s="28"/>
      <c r="R1460" s="28"/>
      <c r="S1460" s="28"/>
      <c r="T1460" s="28"/>
      <c r="U1460" s="28"/>
    </row>
    <row r="1461" spans="2:21" x14ac:dyDescent="0.25">
      <c r="B1461" s="28"/>
      <c r="C1461" s="70"/>
      <c r="D1461" s="47"/>
      <c r="E1461" s="69"/>
      <c r="F1461" s="71"/>
      <c r="G1461" s="71"/>
      <c r="H1461" s="71"/>
      <c r="I1461" s="28"/>
      <c r="J1461" s="28"/>
      <c r="K1461" s="28"/>
      <c r="L1461" s="28"/>
      <c r="M1461" s="28"/>
      <c r="N1461" s="28"/>
      <c r="O1461" s="28"/>
      <c r="P1461" s="28"/>
      <c r="Q1461" s="28"/>
      <c r="R1461" s="28"/>
      <c r="S1461" s="28"/>
      <c r="T1461" s="28"/>
      <c r="U1461" s="28"/>
    </row>
    <row r="1462" spans="2:21" x14ac:dyDescent="0.25">
      <c r="B1462" s="28"/>
      <c r="C1462" s="70"/>
      <c r="D1462" s="47"/>
      <c r="E1462" s="69"/>
      <c r="F1462" s="71"/>
      <c r="G1462" s="71"/>
      <c r="H1462" s="71"/>
      <c r="I1462" s="28"/>
      <c r="J1462" s="28"/>
      <c r="K1462" s="28"/>
      <c r="L1462" s="28"/>
      <c r="M1462" s="28"/>
      <c r="N1462" s="28"/>
      <c r="O1462" s="28"/>
      <c r="P1462" s="28"/>
      <c r="Q1462" s="28"/>
      <c r="R1462" s="28"/>
      <c r="S1462" s="28"/>
      <c r="T1462" s="28"/>
      <c r="U1462" s="28"/>
    </row>
    <row r="1463" spans="2:21" x14ac:dyDescent="0.25">
      <c r="B1463" s="28"/>
      <c r="C1463" s="70"/>
      <c r="D1463" s="47"/>
      <c r="E1463" s="69"/>
      <c r="F1463" s="71"/>
      <c r="G1463" s="71"/>
      <c r="H1463" s="71"/>
      <c r="I1463" s="28"/>
      <c r="J1463" s="28"/>
      <c r="K1463" s="28"/>
      <c r="L1463" s="28"/>
      <c r="M1463" s="28"/>
      <c r="N1463" s="28"/>
      <c r="O1463" s="28"/>
      <c r="P1463" s="28"/>
      <c r="Q1463" s="28"/>
      <c r="R1463" s="28"/>
      <c r="S1463" s="28"/>
      <c r="T1463" s="28"/>
      <c r="U1463" s="28"/>
    </row>
    <row r="1464" spans="2:21" x14ac:dyDescent="0.25">
      <c r="B1464" s="28"/>
      <c r="C1464" s="70"/>
      <c r="D1464" s="47"/>
      <c r="E1464" s="69"/>
      <c r="F1464" s="71"/>
      <c r="G1464" s="71"/>
      <c r="H1464" s="71"/>
      <c r="I1464" s="28"/>
      <c r="J1464" s="28"/>
      <c r="K1464" s="28"/>
      <c r="L1464" s="28"/>
      <c r="M1464" s="28"/>
      <c r="N1464" s="28"/>
      <c r="O1464" s="28"/>
      <c r="P1464" s="28"/>
      <c r="Q1464" s="28"/>
      <c r="R1464" s="28"/>
      <c r="S1464" s="28"/>
      <c r="T1464" s="28"/>
      <c r="U1464" s="28"/>
    </row>
    <row r="1465" spans="2:21" x14ac:dyDescent="0.25">
      <c r="B1465" s="28"/>
      <c r="C1465" s="70"/>
      <c r="D1465" s="47"/>
      <c r="E1465" s="69"/>
      <c r="F1465" s="71"/>
      <c r="G1465" s="71"/>
      <c r="H1465" s="71"/>
      <c r="I1465" s="28"/>
      <c r="J1465" s="28"/>
      <c r="K1465" s="28"/>
      <c r="L1465" s="28"/>
      <c r="M1465" s="28"/>
      <c r="N1465" s="28"/>
      <c r="O1465" s="28"/>
      <c r="P1465" s="28"/>
      <c r="Q1465" s="28"/>
      <c r="R1465" s="28"/>
      <c r="S1465" s="28"/>
      <c r="T1465" s="28"/>
      <c r="U1465" s="28"/>
    </row>
    <row r="1466" spans="2:21" x14ac:dyDescent="0.25">
      <c r="B1466" s="28"/>
      <c r="C1466" s="70"/>
      <c r="D1466" s="47"/>
      <c r="E1466" s="69"/>
      <c r="F1466" s="71"/>
      <c r="G1466" s="71"/>
      <c r="H1466" s="71"/>
      <c r="I1466" s="28"/>
      <c r="J1466" s="28"/>
      <c r="K1466" s="28"/>
      <c r="L1466" s="28"/>
      <c r="M1466" s="28"/>
      <c r="N1466" s="28"/>
      <c r="O1466" s="28"/>
      <c r="P1466" s="28"/>
      <c r="Q1466" s="28"/>
      <c r="R1466" s="28"/>
      <c r="S1466" s="28"/>
      <c r="T1466" s="28"/>
      <c r="U1466" s="28"/>
    </row>
  </sheetData>
  <sortState ref="C14:V77">
    <sortCondition ref="D14:D77"/>
  </sortState>
  <mergeCells count="26"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266:D266"/>
    <mergeCell ref="C4:C6"/>
    <mergeCell ref="D4:D6"/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54:C254"/>
  </mergeCells>
  <phoneticPr fontId="18" type="noConversion"/>
  <conditionalFormatting sqref="C255">
    <cfRule type="duplicateValues" dxfId="13" priority="667"/>
  </conditionalFormatting>
  <conditionalFormatting sqref="B284:B1048576 B255 A254 B1">
    <cfRule type="duplicateValues" dxfId="12" priority="3145"/>
  </conditionalFormatting>
  <conditionalFormatting sqref="B284:B1048576 B1 B254:B255">
    <cfRule type="duplicateValues" dxfId="11" priority="3186"/>
  </conditionalFormatting>
  <conditionalFormatting sqref="B63 B56:B59">
    <cfRule type="duplicateValues" dxfId="10" priority="3257"/>
  </conditionalFormatting>
  <conditionalFormatting sqref="C4:C6">
    <cfRule type="duplicateValues" dxfId="9" priority="3383" stopIfTrue="1"/>
    <cfRule type="duplicateValues" dxfId="8" priority="3384" stopIfTrue="1"/>
  </conditionalFormatting>
  <conditionalFormatting sqref="B4:B6">
    <cfRule type="duplicateValues" dxfId="7" priority="3385" stopIfTrue="1"/>
    <cfRule type="duplicateValues" dxfId="6" priority="3386" stopIfTrue="1"/>
  </conditionalFormatting>
  <conditionalFormatting sqref="B4:B6">
    <cfRule type="duplicateValues" dxfId="5" priority="3387"/>
  </conditionalFormatting>
  <conditionalFormatting sqref="C284:C1048576 C255 C1 C4:C6 B108:B180 B10:B54 B184:B253 B56:B106">
    <cfRule type="duplicateValues" dxfId="4" priority="3609"/>
  </conditionalFormatting>
  <conditionalFormatting sqref="B181:B183">
    <cfRule type="duplicateValues" dxfId="3" priority="3703"/>
  </conditionalFormatting>
  <conditionalFormatting sqref="B184:B253 B108:B180 B10:B54 B56:B106">
    <cfRule type="duplicateValues" dxfId="2" priority="3773"/>
  </conditionalFormatting>
  <conditionalFormatting sqref="F268:F272">
    <cfRule type="duplicateValues" dxfId="1" priority="1" stopIfTrue="1"/>
    <cfRule type="duplicateValues" dxfId="0" priority="2" stopIfTrue="1"/>
  </conditionalFormatting>
  <printOptions horizontalCentered="1"/>
  <pageMargins left="0.19685039370078741" right="0.19685039370078741" top="3.937007874015748E-2" bottom="0.39370078740157483" header="0" footer="0"/>
  <pageSetup paperSize="5" scale="37" orientation="landscape" r:id="rId1"/>
  <rowBreaks count="3" manualBreakCount="3">
    <brk id="47" max="20" man="1"/>
    <brk id="170" max="20" man="1"/>
    <brk id="210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OCTUBRE 2023</vt:lpstr>
      <vt:lpstr>'MT TEMPORALES OCTUBRE 2023'!Área_de_impresión</vt:lpstr>
      <vt:lpstr>'MT TEMPORALES OCTUBRE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2023-11-13T18:26:54Z</cp:lastPrinted>
  <dcterms:created xsi:type="dcterms:W3CDTF">2018-09-18T20:01:26Z</dcterms:created>
  <dcterms:modified xsi:type="dcterms:W3CDTF">2023-11-13T18:28:33Z</dcterms:modified>
</cp:coreProperties>
</file>